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68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157.xml" ContentType="application/vnd.openxmlformats-officedocument.spreadsheetml.workshee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64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53.xml" ContentType="application/vnd.openxmlformats-officedocument.spreadsheetml.worksheet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76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60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43.xml" ContentType="application/vnd.openxmlformats-officedocument.spreadsheetml.worksheet+xml"/>
  <Override PartName="/xl/worksheets/sheet72.xml" ContentType="application/vnd.openxmlformats-officedocument.spreadsheetml.worksheet+xml"/>
  <Override PartName="/xl/worksheets/sheet9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worksheets/sheet158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47.xml" ContentType="application/vnd.openxmlformats-officedocument.spreadsheetml.worksheet+xml"/>
  <Override PartName="/docProps/app.xml" ContentType="application/vnd.openxmlformats-officedocument.extended-properties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59.xml" ContentType="application/vnd.openxmlformats-officedocument.spreadsheetml.worksheet+xml"/>
  <Override PartName="/xl/worksheets/sheet77.xml" ContentType="application/vnd.openxmlformats-officedocument.spreadsheetml.worksheet+xml"/>
  <Override PartName="/xl/worksheets/sheet88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6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30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worksheets/sheet159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66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62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51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45.xml" ContentType="application/vnd.openxmlformats-officedocument.spreadsheetml.worksheet+xml"/>
  <Override PartName="/xl/worksheets/sheet68.xml" ContentType="application/vnd.openxmlformats-officedocument.spreadsheetml.worksheet+xml"/>
  <Override PartName="/xl/worksheets/sheet79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6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7100" windowHeight="11760" tabRatio="848" firstSheet="159" activeTab="167"/>
  </bookViews>
  <sheets>
    <sheet name="Fundusz Gwarantowany" sheetId="1" r:id="rId1"/>
    <sheet name="Fundusz Stabilnego Wzrostu" sheetId="4" r:id="rId2"/>
    <sheet name="Fundusz Dynamiczny" sheetId="5" r:id="rId3"/>
    <sheet name="Fundusz Obligacji Plus" sheetId="10" r:id="rId4"/>
    <sheet name="Fundusz Aktywnej Alokacji" sheetId="11" r:id="rId5"/>
    <sheet name="Fundusz Akcji Plus" sheetId="16" r:id="rId6"/>
    <sheet name="Fundusz Akcji Małych i Ś.Spółek" sheetId="17" r:id="rId7"/>
    <sheet name="Fundusz Pieniężny" sheetId="81" r:id="rId8"/>
    <sheet name="Fundusz Polskich Obl. Skarb." sheetId="78" r:id="rId9"/>
    <sheet name="Fundusz Selektywny" sheetId="79" r:id="rId10"/>
    <sheet name="Fundusz Akcji Glob." sheetId="122" r:id="rId11"/>
    <sheet name="Fundusz Obligacji Glob." sheetId="121" r:id="rId12"/>
    <sheet name="Fundusz Energet." sheetId="120" r:id="rId13"/>
    <sheet name="Portfel Aktywnej Alokacji " sheetId="69" r:id="rId14"/>
    <sheet name="Portfel Dynamiczny " sheetId="67" r:id="rId15"/>
    <sheet name="Portfel Stabilnego Wzrostu" sheetId="53" r:id="rId16"/>
    <sheet name="Portfel ARR" sheetId="94" r:id="rId17"/>
    <sheet name="Portfel ARW" sheetId="93" r:id="rId18"/>
    <sheet name="Portfel OZ" sheetId="95" r:id="rId19"/>
    <sheet name="Fundusz Konserwatywny" sheetId="6" r:id="rId20"/>
    <sheet name="Fundusz Zrównoważony" sheetId="7" r:id="rId21"/>
    <sheet name="Fundusz Aktywny" sheetId="8" r:id="rId22"/>
    <sheet name="Fundusz Międzynarodowy" sheetId="9" r:id="rId23"/>
    <sheet name="Fundusz Azjatycki" sheetId="13" r:id="rId24"/>
    <sheet name="Aktywny - Surowce i Nowe Gosp." sheetId="58" r:id="rId25"/>
    <sheet name="Zabezpieczony - Dalekiego Wsch." sheetId="61" r:id="rId26"/>
    <sheet name="Zabezpieczony - Europy Wsch." sheetId="60" r:id="rId27"/>
    <sheet name="Strategii Multiobligacyjnych" sheetId="84" r:id="rId28"/>
    <sheet name="Zabezpieczony - Rynku Polskiego" sheetId="59" r:id="rId29"/>
    <sheet name="INDEKS1" sheetId="12" r:id="rId30"/>
    <sheet name="INDEKS2" sheetId="14" r:id="rId31"/>
    <sheet name="Allianz Akcji " sheetId="28" r:id="rId32"/>
    <sheet name="Allianz Stabilnego Wzrostu" sheetId="22" r:id="rId33"/>
    <sheet name="Allianz Obligacji Plus" sheetId="49" r:id="rId34"/>
    <sheet name="Allianz Aktywnej Alokacji" sheetId="31" r:id="rId35"/>
    <sheet name="Allianz Akcji Plus" sheetId="29" r:id="rId36"/>
    <sheet name="Allianz Akcji Małych i Ś.Spółek" sheetId="30" r:id="rId37"/>
    <sheet name="Allianz Pieniężny" sheetId="48" r:id="rId38"/>
    <sheet name="Allianz Polskich Obl.Sk." sheetId="83" r:id="rId39"/>
    <sheet name="Allianz Selektywny" sheetId="42" r:id="rId40"/>
    <sheet name="Allianz Akcji Gl." sheetId="188" r:id="rId41"/>
    <sheet name="Allianz Energetyczny" sheetId="156" r:id="rId42"/>
    <sheet name="Altus ASZD" sheetId="112" r:id="rId43"/>
    <sheet name="Aviva Dł.Pap.Korp." sheetId="97" r:id="rId44"/>
    <sheet name="Aviva MS" sheetId="160" r:id="rId45"/>
    <sheet name="Aviva NT" sheetId="98" r:id="rId46"/>
    <sheet name="Aviva Obligacji Dyn." sheetId="126" r:id="rId47"/>
    <sheet name="Aviva PA" sheetId="96" r:id="rId48"/>
    <sheet name="Franklin EDF" sheetId="151" r:id="rId49"/>
    <sheet name="Franklin GFS" sheetId="107" r:id="rId50"/>
    <sheet name="Franklin NR" sheetId="152" r:id="rId51"/>
    <sheet name="Franklin USO" sheetId="106" r:id="rId52"/>
    <sheet name="Investor Akcji" sheetId="123" r:id="rId53"/>
    <sheet name="Investor Akcji Dużych Spółek" sheetId="33" r:id="rId54"/>
    <sheet name="Investor TOP 25 Małych Spółek" sheetId="34" r:id="rId55"/>
    <sheet name="Investor Zrównoważony" sheetId="124" r:id="rId56"/>
    <sheet name="Investor Ameryka Łacińska" sheetId="57" r:id="rId57"/>
    <sheet name="Investor BRIC" sheetId="55" r:id="rId58"/>
    <sheet name="Investor Gold" sheetId="43" r:id="rId59"/>
    <sheet name="Investor Got." sheetId="189" r:id="rId60"/>
    <sheet name="Investor Indie i Chiny" sheetId="56" r:id="rId61"/>
    <sheet name="Investor Turcja" sheetId="125" r:id="rId62"/>
    <sheet name="Investor Zrównoważony Rynków W." sheetId="24" r:id="rId63"/>
    <sheet name="JPM EMO" sheetId="149" r:id="rId64"/>
    <sheet name="JPM GH" sheetId="148" r:id="rId65"/>
    <sheet name="JPM GSB" sheetId="186" r:id="rId66"/>
    <sheet name="Legg Mason Akcji " sheetId="35" r:id="rId67"/>
    <sheet name="Legg Mason Obligacji" sheetId="153" r:id="rId68"/>
    <sheet name="Legg Mason Pieniężny " sheetId="47" r:id="rId69"/>
    <sheet name="Legg Mason  Strateg FIO" sheetId="27" r:id="rId70"/>
    <sheet name="Millenium Master I" sheetId="70" r:id="rId71"/>
    <sheet name="Millenium Master II" sheetId="71" r:id="rId72"/>
    <sheet name="Millenium Master III" sheetId="72" r:id="rId73"/>
    <sheet name="Millenium Master IV" sheetId="73" r:id="rId74"/>
    <sheet name="Millenium Master V" sheetId="74" r:id="rId75"/>
    <sheet name="Millenium Master VI" sheetId="75" r:id="rId76"/>
    <sheet name="Millenium Master VII" sheetId="77" r:id="rId77"/>
    <sheet name="NN Akcji" sheetId="36" r:id="rId78"/>
    <sheet name="NN Obligacji " sheetId="51" r:id="rId79"/>
    <sheet name="NN Selektywny" sheetId="37" r:id="rId80"/>
    <sheet name="NN AŚ" sheetId="161" r:id="rId81"/>
    <sheet name="NN ŚMS" sheetId="162" r:id="rId82"/>
    <sheet name="NN Środ. Euro. Bud. i Nier." sheetId="44" r:id="rId83"/>
    <sheet name="NN Środk. Sektora Finans." sheetId="45" r:id="rId84"/>
    <sheet name="NN D" sheetId="115" r:id="rId85"/>
    <sheet name="NN Eur. Sp.Dyw." sheetId="92" r:id="rId86"/>
    <sheet name="NN Glob. Długu Korp." sheetId="90" r:id="rId87"/>
    <sheet name="NN Glob. Sp.Dyw." sheetId="91" r:id="rId88"/>
    <sheet name="NN Globalnych Możliwości" sheetId="76" r:id="rId89"/>
    <sheet name="NN J" sheetId="138" r:id="rId90"/>
    <sheet name="NN NA" sheetId="136" r:id="rId91"/>
    <sheet name="NN ORW" sheetId="137" r:id="rId92"/>
    <sheet name="NN Sp.Dyw.USA" sheetId="127" r:id="rId93"/>
    <sheet name="NN SDRW" sheetId="163" r:id="rId94"/>
    <sheet name="NN SGA" sheetId="164" r:id="rId95"/>
    <sheet name="Noble AMISS" sheetId="139" r:id="rId96"/>
    <sheet name="Noble FM" sheetId="114" r:id="rId97"/>
    <sheet name="Noble A" sheetId="157" r:id="rId98"/>
    <sheet name="Noble SWP" sheetId="193" r:id="rId99"/>
    <sheet name="Pioneer ARW" sheetId="88" r:id="rId100"/>
    <sheet name="Pioneer AGD" sheetId="167" r:id="rId101"/>
    <sheet name="Pioneer OS" sheetId="129" r:id="rId102"/>
    <sheet name="Pioneer G" sheetId="168" r:id="rId103"/>
    <sheet name="Pioneer WDRE" sheetId="169" r:id="rId104"/>
    <sheet name="Pioneer Surowców i Energii" sheetId="46" r:id="rId105"/>
    <sheet name="Pioneer AP" sheetId="89" r:id="rId106"/>
    <sheet name="Pioneer DS" sheetId="128" r:id="rId107"/>
    <sheet name="Pioneer Obligacji Plus" sheetId="85" r:id="rId108"/>
    <sheet name="Pioneer Pieniężny" sheetId="103" r:id="rId109"/>
    <sheet name="Pioneer P+" sheetId="102" r:id="rId110"/>
    <sheet name="Pioneer Stab.Inwest." sheetId="104" r:id="rId111"/>
    <sheet name="Pioneer DA2" sheetId="170" r:id="rId112"/>
    <sheet name="Pioneer AS" sheetId="190" r:id="rId113"/>
    <sheet name="Pioneer AA" sheetId="165" r:id="rId114"/>
    <sheet name="Pioneer AE" sheetId="166" r:id="rId115"/>
    <sheet name="Pioneer SG" sheetId="171" r:id="rId116"/>
    <sheet name="PKO Akcji Nowa Europa" sheetId="38" r:id="rId117"/>
    <sheet name="PKO Obligacji Długoterminowych" sheetId="21" r:id="rId118"/>
    <sheet name="PKO Stabilnego Wzrostu Plus" sheetId="23" r:id="rId119"/>
    <sheet name="PKO Stabilnego Wzrostu" sheetId="172" r:id="rId120"/>
    <sheet name="PKO Zrównoważony Plus" sheetId="25" r:id="rId121"/>
    <sheet name="PKO Zrównoważony" sheetId="173" r:id="rId122"/>
    <sheet name="PZU ASD" sheetId="174" r:id="rId123"/>
    <sheet name="PZU AK" sheetId="130" r:id="rId124"/>
    <sheet name="PZU AMiŚS" sheetId="39" r:id="rId125"/>
    <sheet name="PZU EME" sheetId="100" r:id="rId126"/>
    <sheet name="PZU Zrówn." sheetId="99" r:id="rId127"/>
    <sheet name="PZU ARR" sheetId="101" r:id="rId128"/>
    <sheet name="Quercus A" sheetId="131" r:id="rId129"/>
    <sheet name="Quercus G" sheetId="118" r:id="rId130"/>
    <sheet name="Quercus LEV" sheetId="143" r:id="rId131"/>
    <sheet name="Quercus OK" sheetId="119" r:id="rId132"/>
    <sheet name="Quercus R" sheetId="144" r:id="rId133"/>
    <sheet name="Quercus SEL" sheetId="145" r:id="rId134"/>
    <sheet name="Quercus Sh" sheetId="117" r:id="rId135"/>
    <sheet name="Quercus St" sheetId="116" r:id="rId136"/>
    <sheet name="Quercus T" sheetId="142" r:id="rId137"/>
    <sheet name="Schroder ISF ACB" sheetId="147" r:id="rId138"/>
    <sheet name="Schroder ISF AO" sheetId="179" r:id="rId139"/>
    <sheet name="Schroder ISF EMDAR" sheetId="146" r:id="rId140"/>
    <sheet name="Schroder ISF EE" sheetId="133" r:id="rId141"/>
    <sheet name="Schroder ISF FME" sheetId="132" r:id="rId142"/>
    <sheet name="Schroder ISF GDG" sheetId="135" r:id="rId143"/>
    <sheet name="Schroder ISF GHIB" sheetId="134" r:id="rId144"/>
    <sheet name="Skarbiec K" sheetId="113" r:id="rId145"/>
    <sheet name="Skarbiec L" sheetId="140" r:id="rId146"/>
    <sheet name="Skarbiec MIŚS" sheetId="175" r:id="rId147"/>
    <sheet name="Skarbiec SW" sheetId="141" r:id="rId148"/>
    <sheet name="Skarbiec MN" sheetId="176" r:id="rId149"/>
    <sheet name="Templeton AG" sheetId="150" r:id="rId150"/>
    <sheet name="Templeton BRIC" sheetId="159" r:id="rId151"/>
    <sheet name="Templeton GB" sheetId="109" r:id="rId152"/>
    <sheet name="Templeton GTR" sheetId="108" r:id="rId153"/>
    <sheet name="Templeton LA" sheetId="187" r:id="rId154"/>
    <sheet name="UniAkcje Dyw." sheetId="177" r:id="rId155"/>
    <sheet name="UniAkcje Małych i Śr. Spółek" sheetId="41" r:id="rId156"/>
    <sheet name="UniAkcje Nowa Europa" sheetId="40" r:id="rId157"/>
    <sheet name="UniAkcje Wzrostu" sheetId="64" r:id="rId158"/>
    <sheet name="UniKorona Akcje" sheetId="110" r:id="rId159"/>
    <sheet name="UniKorona Obligacje" sheetId="20" r:id="rId160"/>
    <sheet name="UniKorona Pieniężny" sheetId="62" r:id="rId161"/>
    <sheet name="UniKorona Zrównoważony" sheetId="26" r:id="rId162"/>
    <sheet name="UniLokata" sheetId="105" r:id="rId163"/>
    <sheet name="UniObligacje Nowa Europa" sheetId="63" r:id="rId164"/>
    <sheet name="UniStabilny Wzrost" sheetId="65" r:id="rId165"/>
    <sheet name="UniObligacje Zamienne" sheetId="191" r:id="rId166"/>
    <sheet name="UniObligacje Aktywny" sheetId="178" r:id="rId167"/>
    <sheet name="dodatkowedane" sheetId="80" r:id="rId168"/>
  </sheets>
  <definedNames>
    <definedName name="_xlnm.Print_Area" localSheetId="24">'Aktywny - Surowce i Nowe Gosp.'!$B$2:$E$74</definedName>
    <definedName name="_xlnm.Print_Area" localSheetId="32">'Allianz Stabilnego Wzrostu'!$B$2:$E$74</definedName>
    <definedName name="_xlnm.Print_Area" localSheetId="42">'Altus ASZD'!$B$2:$E$74</definedName>
    <definedName name="_xlnm.Print_Area" localSheetId="43">'Aviva Dł.Pap.Korp.'!$B$2:$E$74</definedName>
    <definedName name="_xlnm.Print_Area" localSheetId="45">'Aviva NT'!$B$2:$E$74</definedName>
    <definedName name="_xlnm.Print_Area" localSheetId="46">'Aviva Obligacji Dyn.'!$B$2:$E$74</definedName>
    <definedName name="_xlnm.Print_Area" localSheetId="47">'Aviva PA'!$B$2:$E$74</definedName>
    <definedName name="_xlnm.Print_Area" localSheetId="49">'Franklin GFS'!$B$2:$E$74</definedName>
    <definedName name="_xlnm.Print_Area" localSheetId="51">'Franklin USO'!$B$2:$E$74</definedName>
    <definedName name="_xlnm.Print_Area" localSheetId="10">'Fundusz Akcji Glob.'!$B$2:$E$74</definedName>
    <definedName name="_xlnm.Print_Area" localSheetId="6">'Fundusz Akcji Małych i Ś.Spółek'!$B$2:$E$74</definedName>
    <definedName name="_xlnm.Print_Area" localSheetId="5">'Fundusz Akcji Plus'!$B$2:$E$74</definedName>
    <definedName name="_xlnm.Print_Area" localSheetId="4">'Fundusz Aktywnej Alokacji'!$B$2:$E$74</definedName>
    <definedName name="_xlnm.Print_Area" localSheetId="21">'Fundusz Aktywny'!$B$2:$E$74</definedName>
    <definedName name="_xlnm.Print_Area" localSheetId="23">'Fundusz Azjatycki'!$B$2:$E$74</definedName>
    <definedName name="_xlnm.Print_Area" localSheetId="2">'Fundusz Dynamiczny'!$B$2:$E$74</definedName>
    <definedName name="_xlnm.Print_Area" localSheetId="12">'Fundusz Energet.'!$B$2:$E$74</definedName>
    <definedName name="_xlnm.Print_Area" localSheetId="0">'Fundusz Gwarantowany'!$B$2:$E$74</definedName>
    <definedName name="_xlnm.Print_Area" localSheetId="19">'Fundusz Konserwatywny'!$B$2:$E$74</definedName>
    <definedName name="_xlnm.Print_Area" localSheetId="22">'Fundusz Międzynarodowy'!$B$2:$E$74</definedName>
    <definedName name="_xlnm.Print_Area" localSheetId="11">'Fundusz Obligacji Glob.'!$B$2:$E$74</definedName>
    <definedName name="_xlnm.Print_Area" localSheetId="3">'Fundusz Obligacji Plus'!$B$2:$E$74</definedName>
    <definedName name="_xlnm.Print_Area" localSheetId="7">'Fundusz Pieniężny'!$B$2:$E$74</definedName>
    <definedName name="_xlnm.Print_Area" localSheetId="8">'Fundusz Polskich Obl. Skarb.'!$B$2:$E$74</definedName>
    <definedName name="_xlnm.Print_Area" localSheetId="9">'Fundusz Selektywny'!$B$2:$E$74</definedName>
    <definedName name="_xlnm.Print_Area" localSheetId="1">'Fundusz Stabilnego Wzrostu'!$B$2:$E$74</definedName>
    <definedName name="_xlnm.Print_Area" localSheetId="20">'Fundusz Zrównoważony'!$B$2:$E$74</definedName>
    <definedName name="_xlnm.Print_Area" localSheetId="29">INDEKS1!$B$2:$E$74</definedName>
    <definedName name="_xlnm.Print_Area" localSheetId="30">INDEKS2!$B$2:$E$74</definedName>
    <definedName name="_xlnm.Print_Area" localSheetId="52">'Investor Akcji'!$B$2:$E$74</definedName>
    <definedName name="_xlnm.Print_Area" localSheetId="61">'Investor Turcja'!$B$2:$E$74</definedName>
    <definedName name="_xlnm.Print_Area" localSheetId="55">'Investor Zrównoważony'!$B$2:$E$74</definedName>
    <definedName name="_xlnm.Print_Area" localSheetId="84">'NN D'!$B$2:$E$74</definedName>
    <definedName name="_xlnm.Print_Area" localSheetId="85">'NN Eur. Sp.Dyw.'!$B$2:$E$74</definedName>
    <definedName name="_xlnm.Print_Area" localSheetId="86">'NN Glob. Długu Korp.'!$B$2:$E$74</definedName>
    <definedName name="_xlnm.Print_Area" localSheetId="87">'NN Glob. Sp.Dyw.'!$B$2:$E$74</definedName>
    <definedName name="_xlnm.Print_Area" localSheetId="92">'NN Sp.Dyw.USA'!$B$2:$E$74</definedName>
    <definedName name="_xlnm.Print_Area" localSheetId="96">'Noble FM'!$B$2:$E$74</definedName>
    <definedName name="_xlnm.Print_Area" localSheetId="105">'Pioneer AP'!$B$2:$E$74</definedName>
    <definedName name="_xlnm.Print_Area" localSheetId="99">'Pioneer ARW'!$B$2:$E$74</definedName>
    <definedName name="_xlnm.Print_Area" localSheetId="106">'Pioneer DS'!$B$2:$E$74</definedName>
    <definedName name="_xlnm.Print_Area" localSheetId="107">'Pioneer Obligacji Plus'!$B$2:$E$74</definedName>
    <definedName name="_xlnm.Print_Area" localSheetId="101">'Pioneer OS'!$B$2:$E$74</definedName>
    <definedName name="_xlnm.Print_Area" localSheetId="109">'Pioneer P+'!$B$2:$E$74</definedName>
    <definedName name="_xlnm.Print_Area" localSheetId="108">'Pioneer Pieniężny'!$B$2:$E$74</definedName>
    <definedName name="_xlnm.Print_Area" localSheetId="110">'Pioneer Stab.Inwest.'!$B$2:$E$74</definedName>
    <definedName name="_xlnm.Print_Area" localSheetId="13">'Portfel Aktywnej Alokacji '!$B$2:$E$74</definedName>
    <definedName name="_xlnm.Print_Area" localSheetId="16">'Portfel ARR'!$B$2:$E$74</definedName>
    <definedName name="_xlnm.Print_Area" localSheetId="17">'Portfel ARW'!$B$2:$E$74</definedName>
    <definedName name="_xlnm.Print_Area" localSheetId="14">'Portfel Dynamiczny '!$B$2:$E$74</definedName>
    <definedName name="_xlnm.Print_Area" localSheetId="18">'Portfel OZ'!$B$2:$E$74</definedName>
    <definedName name="_xlnm.Print_Area" localSheetId="15">'Portfel Stabilnego Wzrostu'!$B$2:$E$74</definedName>
    <definedName name="_xlnm.Print_Area" localSheetId="123">'PZU AK'!$B$2:$E$74</definedName>
    <definedName name="_xlnm.Print_Area" localSheetId="124">'PZU AMiŚS'!$B$2:$E$74</definedName>
    <definedName name="_xlnm.Print_Area" localSheetId="127">'PZU ARR'!$B$2:$E$74</definedName>
    <definedName name="_xlnm.Print_Area" localSheetId="125">'PZU EME'!$B$2:$E$74</definedName>
    <definedName name="_xlnm.Print_Area" localSheetId="126">'PZU Zrówn.'!$B$2:$E$74</definedName>
    <definedName name="_xlnm.Print_Area" localSheetId="128">'Quercus A'!$B$2:$E$74</definedName>
    <definedName name="_xlnm.Print_Area" localSheetId="129">'Quercus G'!$B$2:$E$74</definedName>
    <definedName name="_xlnm.Print_Area" localSheetId="131">'Quercus OK'!$B$2:$E$74</definedName>
    <definedName name="_xlnm.Print_Area" localSheetId="134">'Quercus Sh'!$B$2:$E$74</definedName>
    <definedName name="_xlnm.Print_Area" localSheetId="135">'Quercus St'!$B$2:$E$74</definedName>
    <definedName name="_xlnm.Print_Area" localSheetId="140">'Schroder ISF EE'!$B$2:$E$74</definedName>
    <definedName name="_xlnm.Print_Area" localSheetId="141">'Schroder ISF FME'!$B$2:$E$74</definedName>
    <definedName name="_xlnm.Print_Area" localSheetId="142">'Schroder ISF GDG'!$B$2:$E$74</definedName>
    <definedName name="_xlnm.Print_Area" localSheetId="143">'Schroder ISF GHIB'!$B$2:$E$74</definedName>
    <definedName name="_xlnm.Print_Area" localSheetId="144">'Skarbiec K'!$B$2:$E$74</definedName>
    <definedName name="_xlnm.Print_Area" localSheetId="151">'Templeton GB'!$B$2:$E$74</definedName>
    <definedName name="_xlnm.Print_Area" localSheetId="152">'Templeton GTR'!$B$2:$E$74</definedName>
    <definedName name="_xlnm.Print_Area" localSheetId="158">'UniKorona Akcje'!$B$2:$E$74</definedName>
    <definedName name="_xlnm.Print_Area" localSheetId="162">UniLokata!$B$2:$E$74</definedName>
    <definedName name="_xlnm.Print_Area" localSheetId="25">'Zabezpieczony - Dalekiego Wsch.'!$B$2:$E$74</definedName>
    <definedName name="_xlnm.Print_Area" localSheetId="28">'Zabezpieczony - Rynku Polskiego'!$B$2:$E$74</definedName>
  </definedNames>
  <calcPr calcId="125725"/>
</workbook>
</file>

<file path=xl/calcChain.xml><?xml version="1.0" encoding="utf-8"?>
<calcChain xmlns="http://schemas.openxmlformats.org/spreadsheetml/2006/main">
  <c r="E56" i="1"/>
  <c r="E38" i="77"/>
  <c r="D38"/>
  <c r="D39"/>
  <c r="E38" i="75"/>
  <c r="D38"/>
  <c r="D39" s="1"/>
  <c r="E38" i="74"/>
  <c r="D39"/>
  <c r="D38"/>
  <c r="E38" i="73"/>
  <c r="D39"/>
  <c r="D38"/>
  <c r="E38" i="72"/>
  <c r="D39"/>
  <c r="D38"/>
  <c r="E38" i="71"/>
  <c r="D39"/>
  <c r="D38"/>
  <c r="E38" i="70"/>
  <c r="D39"/>
  <c r="D38"/>
  <c r="D18" i="80" l="1"/>
  <c r="E18"/>
  <c r="F20" i="64"/>
  <c r="E39" i="47"/>
  <c r="E39" i="139"/>
  <c r="E39" i="193"/>
  <c r="E39" i="115"/>
  <c r="E39" i="45"/>
  <c r="E39" i="149"/>
  <c r="E39" i="123"/>
  <c r="E39" i="188"/>
  <c r="E20" l="1"/>
  <c r="E9"/>
  <c r="E10" i="59"/>
  <c r="E10" i="84"/>
  <c r="E10" i="60"/>
  <c r="E10" i="61"/>
  <c r="E10" i="58"/>
  <c r="E13" i="9"/>
  <c r="E10" i="95"/>
  <c r="E10" i="93"/>
  <c r="E10" i="94"/>
  <c r="E10" i="53"/>
  <c r="E10" i="67"/>
  <c r="E10" i="69"/>
  <c r="E10" i="120"/>
  <c r="E10" i="121"/>
  <c r="E10" i="122"/>
  <c r="E10" i="78"/>
  <c r="E10" i="81"/>
  <c r="E10" i="79"/>
  <c r="E10" i="17"/>
  <c r="E10" i="16"/>
  <c r="E10" i="11"/>
  <c r="E10" i="10"/>
  <c r="E10" i="5"/>
  <c r="E10" i="4"/>
  <c r="E10" i="1"/>
  <c r="E39" i="191"/>
  <c r="E9"/>
  <c r="E20" s="1"/>
  <c r="E39" i="190"/>
  <c r="E9"/>
  <c r="E20" s="1"/>
  <c r="E9" i="189"/>
  <c r="E20" s="1"/>
  <c r="E39"/>
  <c r="E25" i="45"/>
  <c r="E30" i="14"/>
  <c r="E25" s="1"/>
  <c r="E30" i="45"/>
  <c r="E26"/>
  <c r="E39" i="116" l="1"/>
  <c r="F20" s="1"/>
  <c r="E20"/>
  <c r="E9"/>
  <c r="E39" i="187"/>
  <c r="E20"/>
  <c r="E9"/>
  <c r="E24" i="186"/>
  <c r="E39" s="1"/>
  <c r="E20"/>
  <c r="E9"/>
  <c r="E39" i="159"/>
  <c r="E39" i="179"/>
  <c r="E9"/>
  <c r="E20" s="1"/>
  <c r="E39" i="178"/>
  <c r="E9"/>
  <c r="E20" s="1"/>
  <c r="E9" i="177"/>
  <c r="E20" s="1"/>
  <c r="E39"/>
  <c r="E24" i="176"/>
  <c r="E39" s="1"/>
  <c r="E9"/>
  <c r="E20" s="1"/>
  <c r="E39" i="175"/>
  <c r="E9"/>
  <c r="E20" s="1"/>
  <c r="E9" i="174"/>
  <c r="E20" s="1"/>
  <c r="E39"/>
  <c r="E9" i="173"/>
  <c r="E20" s="1"/>
  <c r="E24"/>
  <c r="E39" s="1"/>
  <c r="F20" s="1"/>
  <c r="E24" i="172"/>
  <c r="E39" s="1"/>
  <c r="E9"/>
  <c r="E20" s="1"/>
  <c r="E39" i="171"/>
  <c r="E9"/>
  <c r="E20" s="1"/>
  <c r="E39" i="170"/>
  <c r="E9"/>
  <c r="E20" s="1"/>
  <c r="E39" i="169"/>
  <c r="E9"/>
  <c r="E20" s="1"/>
  <c r="E39" i="168"/>
  <c r="E9"/>
  <c r="E20" s="1"/>
  <c r="E39" i="167"/>
  <c r="E9"/>
  <c r="E20" s="1"/>
  <c r="E24" i="166"/>
  <c r="E39" s="1"/>
  <c r="E9"/>
  <c r="E20" s="1"/>
  <c r="E9" i="165"/>
  <c r="E20" s="1"/>
  <c r="E24"/>
  <c r="E39" s="1"/>
  <c r="E39" i="157"/>
  <c r="E20"/>
  <c r="E9"/>
  <c r="E9" i="164"/>
  <c r="E20" s="1"/>
  <c r="E39"/>
  <c r="E39" i="163"/>
  <c r="E9" i="162" l="1"/>
  <c r="E20" s="1"/>
  <c r="E39"/>
  <c r="E39" i="161"/>
  <c r="E9"/>
  <c r="E20" s="1"/>
  <c r="E9" i="160"/>
  <c r="E20" s="1"/>
  <c r="E39"/>
  <c r="E24" i="12"/>
  <c r="E24" i="120"/>
  <c r="E24" i="121"/>
  <c r="E24" i="122"/>
  <c r="D16" i="4" l="1"/>
  <c r="D13"/>
  <c r="D10"/>
  <c r="D9" s="1"/>
  <c r="D20" s="1"/>
  <c r="D16" i="5"/>
  <c r="D13"/>
  <c r="D9" s="1"/>
  <c r="D20" s="1"/>
  <c r="D10"/>
  <c r="D16" i="10"/>
  <c r="D13"/>
  <c r="D10"/>
  <c r="D16" i="11"/>
  <c r="D13"/>
  <c r="D10"/>
  <c r="D16" i="16"/>
  <c r="D13"/>
  <c r="D10"/>
  <c r="D9" s="1"/>
  <c r="D20" s="1"/>
  <c r="D16" i="17"/>
  <c r="D13"/>
  <c r="D10"/>
  <c r="D9" s="1"/>
  <c r="D20" s="1"/>
  <c r="D16" i="79"/>
  <c r="D13"/>
  <c r="D10"/>
  <c r="D9" s="1"/>
  <c r="D20" s="1"/>
  <c r="D16" i="78"/>
  <c r="D13"/>
  <c r="D9" s="1"/>
  <c r="D20" s="1"/>
  <c r="D10"/>
  <c r="D16" i="81"/>
  <c r="D13"/>
  <c r="D10"/>
  <c r="D9" s="1"/>
  <c r="D20" s="1"/>
  <c r="D16" i="122"/>
  <c r="D13"/>
  <c r="D10"/>
  <c r="D9"/>
  <c r="D20" s="1"/>
  <c r="D16" i="121"/>
  <c r="D13"/>
  <c r="D10"/>
  <c r="D9" s="1"/>
  <c r="D20" s="1"/>
  <c r="D16" i="120"/>
  <c r="D13"/>
  <c r="D9" s="1"/>
  <c r="D20" s="1"/>
  <c r="D10"/>
  <c r="D16" i="69"/>
  <c r="D13"/>
  <c r="D10"/>
  <c r="D16" i="67"/>
  <c r="D13"/>
  <c r="D10"/>
  <c r="D9" s="1"/>
  <c r="D20" s="1"/>
  <c r="D16" i="53"/>
  <c r="D13"/>
  <c r="D10"/>
  <c r="D9" s="1"/>
  <c r="D20" s="1"/>
  <c r="D16" i="94"/>
  <c r="D10"/>
  <c r="D9" s="1"/>
  <c r="D20" s="1"/>
  <c r="D16" i="93"/>
  <c r="D10"/>
  <c r="D9" s="1"/>
  <c r="D20" s="1"/>
  <c r="D16" i="95"/>
  <c r="D10"/>
  <c r="D9" s="1"/>
  <c r="D20" s="1"/>
  <c r="D16" i="6"/>
  <c r="D9"/>
  <c r="D20" s="1"/>
  <c r="D16" i="7"/>
  <c r="D20" s="1"/>
  <c r="D9"/>
  <c r="D20" i="8"/>
  <c r="D16"/>
  <c r="D9"/>
  <c r="D17" i="9"/>
  <c r="D16" s="1"/>
  <c r="D9"/>
  <c r="D17" i="13"/>
  <c r="D16" s="1"/>
  <c r="D9"/>
  <c r="D20" s="1"/>
  <c r="D9" i="12"/>
  <c r="D20" s="1"/>
  <c r="D9" i="14"/>
  <c r="D20" s="1"/>
  <c r="D9" i="28"/>
  <c r="D20" s="1"/>
  <c r="D9" i="29"/>
  <c r="D20" s="1"/>
  <c r="D9" i="31"/>
  <c r="D20" s="1"/>
  <c r="D9" i="30"/>
  <c r="D20" s="1"/>
  <c r="D9" i="49"/>
  <c r="D20" s="1"/>
  <c r="D9" i="42"/>
  <c r="D20" s="1"/>
  <c r="D9" i="22"/>
  <c r="D20" s="1"/>
  <c r="D9" i="48"/>
  <c r="D20" s="1"/>
  <c r="D9" i="83"/>
  <c r="D20" s="1"/>
  <c r="D9" i="112"/>
  <c r="D20" s="1"/>
  <c r="E24" s="1"/>
  <c r="D9" i="98"/>
  <c r="D20" s="1"/>
  <c r="D9" i="97"/>
  <c r="D20" s="1"/>
  <c r="D9" i="126"/>
  <c r="D20" s="1"/>
  <c r="E24" s="1"/>
  <c r="D9" i="96"/>
  <c r="D20" s="1"/>
  <c r="D9" i="123"/>
  <c r="D20" s="1"/>
  <c r="E24" s="1"/>
  <c r="D9" i="33"/>
  <c r="D20" s="1"/>
  <c r="D9" i="43"/>
  <c r="D20" s="1"/>
  <c r="D9" i="34"/>
  <c r="D20" s="1"/>
  <c r="D9" i="24"/>
  <c r="D20" s="1"/>
  <c r="D9" i="57"/>
  <c r="D20" s="1"/>
  <c r="D9" i="55"/>
  <c r="D20" s="1"/>
  <c r="D9" i="56"/>
  <c r="D20" s="1"/>
  <c r="D20" i="125"/>
  <c r="E24" s="1"/>
  <c r="D9"/>
  <c r="D9" i="124"/>
  <c r="D20" s="1"/>
  <c r="E24" s="1"/>
  <c r="D9" i="36"/>
  <c r="D20" s="1"/>
  <c r="D9" i="115"/>
  <c r="D20" s="1"/>
  <c r="E24" s="1"/>
  <c r="D9" i="76"/>
  <c r="D20" s="1"/>
  <c r="D9" i="51"/>
  <c r="D20" s="1"/>
  <c r="D9" i="37"/>
  <c r="D20" s="1"/>
  <c r="D9" i="127"/>
  <c r="D20" s="1"/>
  <c r="E24" s="1"/>
  <c r="D9" i="45"/>
  <c r="D20" s="1"/>
  <c r="D9" i="44"/>
  <c r="D20" s="1"/>
  <c r="D9" i="90"/>
  <c r="D20" s="1"/>
  <c r="D9" i="91"/>
  <c r="D20" s="1"/>
  <c r="D9" i="92"/>
  <c r="D20" s="1"/>
  <c r="D9" i="138"/>
  <c r="D20" s="1"/>
  <c r="E24" s="1"/>
  <c r="D9" i="137"/>
  <c r="D20" s="1"/>
  <c r="E24" s="1"/>
  <c r="D9" i="136"/>
  <c r="D20" s="1"/>
  <c r="E24" s="1"/>
  <c r="D9" i="35"/>
  <c r="D20" s="1"/>
  <c r="D9" i="153"/>
  <c r="D20" s="1"/>
  <c r="D9" i="47"/>
  <c r="D20" s="1"/>
  <c r="D9" i="27"/>
  <c r="D20" s="1"/>
  <c r="D20" i="114"/>
  <c r="E24" s="1"/>
  <c r="D9"/>
  <c r="D20" i="139"/>
  <c r="E24" s="1"/>
  <c r="D9"/>
  <c r="D20" i="89"/>
  <c r="D9"/>
  <c r="D20" i="88"/>
  <c r="D9"/>
  <c r="D20" i="128"/>
  <c r="E24" s="1"/>
  <c r="D9"/>
  <c r="D20" i="129"/>
  <c r="E24" s="1"/>
  <c r="E39" s="1"/>
  <c r="D9"/>
  <c r="D9" i="46"/>
  <c r="D20" s="1"/>
  <c r="D9" i="85"/>
  <c r="D20" s="1"/>
  <c r="D9" i="103"/>
  <c r="D20" s="1"/>
  <c r="D9" i="102"/>
  <c r="D20" s="1"/>
  <c r="D9" i="104"/>
  <c r="D20" s="1"/>
  <c r="D9" i="38"/>
  <c r="D20" s="1"/>
  <c r="D9" i="21"/>
  <c r="D20" s="1"/>
  <c r="D9" i="23"/>
  <c r="D20" s="1"/>
  <c r="D9" i="25"/>
  <c r="D20" s="1"/>
  <c r="D9" i="130"/>
  <c r="D20" s="1"/>
  <c r="E24" s="1"/>
  <c r="D9" i="39"/>
  <c r="D20" s="1"/>
  <c r="D9" i="101"/>
  <c r="D20" s="1"/>
  <c r="D9" i="100"/>
  <c r="D20" s="1"/>
  <c r="D9" i="99"/>
  <c r="D20" s="1"/>
  <c r="D9" i="113"/>
  <c r="D20" s="1"/>
  <c r="E24" s="1"/>
  <c r="D9" i="140"/>
  <c r="D20" s="1"/>
  <c r="E24" s="1"/>
  <c r="D9" i="141"/>
  <c r="D20" s="1"/>
  <c r="E24" s="1"/>
  <c r="D9" i="110"/>
  <c r="D20" s="1"/>
  <c r="D9" i="41"/>
  <c r="D20" s="1"/>
  <c r="D9" i="40"/>
  <c r="D20" s="1"/>
  <c r="D9" i="65"/>
  <c r="D20" s="1"/>
  <c r="D9" i="62"/>
  <c r="D20" s="1"/>
  <c r="D9" i="26"/>
  <c r="D20" s="1"/>
  <c r="D9" i="20"/>
  <c r="D20" s="1"/>
  <c r="D9" i="63"/>
  <c r="D20" s="1"/>
  <c r="D9" i="64"/>
  <c r="D20" s="1"/>
  <c r="D9" i="105"/>
  <c r="D20" s="1"/>
  <c r="D9" i="133"/>
  <c r="D20" s="1"/>
  <c r="E24" s="1"/>
  <c r="D9" i="132"/>
  <c r="D20" s="1"/>
  <c r="E24" s="1"/>
  <c r="D9" i="135"/>
  <c r="D20" s="1"/>
  <c r="E24" s="1"/>
  <c r="D9" i="134"/>
  <c r="D20" s="1"/>
  <c r="E24" s="1"/>
  <c r="D9" i="147"/>
  <c r="D20" s="1"/>
  <c r="E24" s="1"/>
  <c r="D9" i="146"/>
  <c r="D20" s="1"/>
  <c r="E24" s="1"/>
  <c r="D9" i="106"/>
  <c r="D20" s="1"/>
  <c r="D9" i="107"/>
  <c r="D20" s="1"/>
  <c r="D9" i="152"/>
  <c r="D20" s="1"/>
  <c r="E24" s="1"/>
  <c r="D9" i="151"/>
  <c r="D20" s="1"/>
  <c r="E24" s="1"/>
  <c r="D9" i="149"/>
  <c r="D20" s="1"/>
  <c r="E24" s="1"/>
  <c r="D9" i="148"/>
  <c r="D20" s="1"/>
  <c r="E24" s="1"/>
  <c r="D9" i="109"/>
  <c r="D20" s="1"/>
  <c r="D9" i="108"/>
  <c r="D20" s="1"/>
  <c r="D9" i="150"/>
  <c r="D20" s="1"/>
  <c r="E24" s="1"/>
  <c r="D9" i="70"/>
  <c r="D20" s="1"/>
  <c r="D9" i="71"/>
  <c r="D20" s="1"/>
  <c r="D9" i="72"/>
  <c r="D20" s="1"/>
  <c r="D9" i="73"/>
  <c r="D20" s="1"/>
  <c r="D9" i="74"/>
  <c r="D20" s="1"/>
  <c r="D9" i="75"/>
  <c r="D20" s="1"/>
  <c r="D9" i="77"/>
  <c r="D20" s="1"/>
  <c r="D16" i="58"/>
  <c r="D13"/>
  <c r="D9"/>
  <c r="D20" s="1"/>
  <c r="D16" i="61"/>
  <c r="D13"/>
  <c r="D9" s="1"/>
  <c r="D20" s="1"/>
  <c r="D16" i="59"/>
  <c r="D13"/>
  <c r="D9" s="1"/>
  <c r="D16" i="60"/>
  <c r="D13"/>
  <c r="D9"/>
  <c r="D20" s="1"/>
  <c r="D16" i="84"/>
  <c r="D13"/>
  <c r="D9" s="1"/>
  <c r="D20" s="1"/>
  <c r="D20" i="131"/>
  <c r="E24" s="1"/>
  <c r="D9"/>
  <c r="D9" i="117"/>
  <c r="D20" s="1"/>
  <c r="E24" s="1"/>
  <c r="D20" i="119"/>
  <c r="E24" s="1"/>
  <c r="D9"/>
  <c r="D20" i="143"/>
  <c r="E24" s="1"/>
  <c r="D9"/>
  <c r="D20" i="144"/>
  <c r="E24" s="1"/>
  <c r="D9"/>
  <c r="D20" i="145"/>
  <c r="E24" s="1"/>
  <c r="D9"/>
  <c r="D20" i="142"/>
  <c r="E24" s="1"/>
  <c r="D9"/>
  <c r="D16" i="1"/>
  <c r="D13"/>
  <c r="D10"/>
  <c r="D9" s="1"/>
  <c r="D20" s="1"/>
  <c r="D20" i="59" l="1"/>
  <c r="D9" i="69"/>
  <c r="D20" s="1"/>
  <c r="D9" i="11"/>
  <c r="D20" s="1"/>
  <c r="D9" i="10"/>
  <c r="D20" s="1"/>
  <c r="D20" i="9"/>
  <c r="E24" i="153" l="1"/>
  <c r="E39" s="1"/>
  <c r="E9"/>
  <c r="E20" s="1"/>
  <c r="E39" i="125"/>
  <c r="E39" i="151"/>
  <c r="E9"/>
  <c r="E20" s="1"/>
  <c r="E39" i="152"/>
  <c r="E9"/>
  <c r="E20" s="1"/>
  <c r="E39" i="150"/>
  <c r="E9"/>
  <c r="E20" s="1"/>
  <c r="E39" i="148"/>
  <c r="E9"/>
  <c r="E20" s="1"/>
  <c r="E9" i="149"/>
  <c r="E20" s="1"/>
  <c r="E39" i="146"/>
  <c r="E9"/>
  <c r="E20" s="1"/>
  <c r="E39" i="147"/>
  <c r="E9"/>
  <c r="E20" s="1"/>
  <c r="E20" i="142"/>
  <c r="E9"/>
  <c r="E20" i="145"/>
  <c r="E9"/>
  <c r="E20" i="144"/>
  <c r="E9"/>
  <c r="E20" i="143"/>
  <c r="E9"/>
  <c r="E39" i="142"/>
  <c r="E39" i="145"/>
  <c r="E39" i="144"/>
  <c r="E39" i="143"/>
  <c r="E39" i="141"/>
  <c r="E9"/>
  <c r="E20" s="1"/>
  <c r="E39" i="140"/>
  <c r="E9"/>
  <c r="E20" s="1"/>
  <c r="E20" i="139"/>
  <c r="E9"/>
  <c r="E39" i="138"/>
  <c r="E9"/>
  <c r="E20" s="1"/>
  <c r="E39" i="136"/>
  <c r="E9"/>
  <c r="E20" s="1"/>
  <c r="E20" i="137"/>
  <c r="E39"/>
  <c r="E9"/>
  <c r="E20" i="125"/>
  <c r="E9"/>
  <c r="E16" i="13"/>
  <c r="D23" i="80"/>
  <c r="E39" i="132"/>
  <c r="E9"/>
  <c r="E20" s="1"/>
  <c r="E9" i="134"/>
  <c r="E20" s="1"/>
  <c r="E39"/>
  <c r="E39" i="135"/>
  <c r="E9"/>
  <c r="E20" s="1"/>
  <c r="E9" i="133"/>
  <c r="E20" s="1"/>
  <c r="E39"/>
  <c r="E39" i="131"/>
  <c r="E9" i="130"/>
  <c r="E20" s="1"/>
  <c r="E39"/>
  <c r="E20" i="129"/>
  <c r="E9"/>
  <c r="E39" i="128"/>
  <c r="E20"/>
  <c r="E9"/>
  <c r="E39" i="127"/>
  <c r="E9"/>
  <c r="E20" s="1"/>
  <c r="E39" i="126"/>
  <c r="E9"/>
  <c r="E20" s="1"/>
  <c r="E39" i="124"/>
  <c r="E9"/>
  <c r="E20" s="1"/>
  <c r="E9" i="123"/>
  <c r="E20" s="1"/>
  <c r="E39" i="120"/>
  <c r="E16"/>
  <c r="E13"/>
  <c r="E39" i="121"/>
  <c r="E16"/>
  <c r="E13"/>
  <c r="E13" i="122"/>
  <c r="E9" s="1"/>
  <c r="E16"/>
  <c r="E39"/>
  <c r="E39" i="119"/>
  <c r="E9"/>
  <c r="E20" s="1"/>
  <c r="E39" i="113"/>
  <c r="E9"/>
  <c r="E20" s="1"/>
  <c r="E39" i="112"/>
  <c r="E9"/>
  <c r="E20" s="1"/>
  <c r="E24" i="108"/>
  <c r="E24" i="109"/>
  <c r="E39" s="1"/>
  <c r="E24" i="107"/>
  <c r="E39" s="1"/>
  <c r="E24" i="106"/>
  <c r="E24" i="105"/>
  <c r="E24" i="99"/>
  <c r="E24" i="100"/>
  <c r="E39" s="1"/>
  <c r="E24" i="101"/>
  <c r="E24" i="39"/>
  <c r="E24" i="104"/>
  <c r="E39" s="1"/>
  <c r="E24" i="102"/>
  <c r="E24" i="103"/>
  <c r="E24" i="85"/>
  <c r="E24" i="88"/>
  <c r="E39" s="1"/>
  <c r="E20"/>
  <c r="E24" i="89"/>
  <c r="E24" i="92"/>
  <c r="E24" i="91"/>
  <c r="E24" i="90"/>
  <c r="E24" i="96"/>
  <c r="E24" i="98"/>
  <c r="E24" i="95"/>
  <c r="E9" i="131"/>
  <c r="E20" s="1"/>
  <c r="E24" i="4"/>
  <c r="E24" i="5"/>
  <c r="E39" s="1"/>
  <c r="E24" i="10"/>
  <c r="E39" s="1"/>
  <c r="E24" i="11"/>
  <c r="E39" s="1"/>
  <c r="E24" i="16"/>
  <c r="E39" s="1"/>
  <c r="E24" i="17"/>
  <c r="E39" s="1"/>
  <c r="E24" i="79"/>
  <c r="E39" s="1"/>
  <c r="E24" i="78"/>
  <c r="E39"/>
  <c r="E24" i="81"/>
  <c r="E39" s="1"/>
  <c r="E24" i="6"/>
  <c r="E39" s="1"/>
  <c r="E24" i="7"/>
  <c r="E39" s="1"/>
  <c r="E24" i="8"/>
  <c r="E39" s="1"/>
  <c r="E24" i="9"/>
  <c r="E39" s="1"/>
  <c r="E24" i="13"/>
  <c r="E24" i="30"/>
  <c r="E39" s="1"/>
  <c r="E24" i="48"/>
  <c r="E39" s="1"/>
  <c r="E24" i="69"/>
  <c r="E39" s="1"/>
  <c r="E24" i="67"/>
  <c r="E39" s="1"/>
  <c r="E24" i="53"/>
  <c r="E39" s="1"/>
  <c r="E24" i="94"/>
  <c r="E39" s="1"/>
  <c r="E24" i="93"/>
  <c r="E39" s="1"/>
  <c r="E24" i="97"/>
  <c r="E39" s="1"/>
  <c r="E24" i="33"/>
  <c r="E39" s="1"/>
  <c r="E24" i="34"/>
  <c r="E39" s="1"/>
  <c r="E24" i="57"/>
  <c r="E39" s="1"/>
  <c r="E24" i="56"/>
  <c r="E39" s="1"/>
  <c r="E24" i="76"/>
  <c r="E39" s="1"/>
  <c r="E24" i="37"/>
  <c r="E39" s="1"/>
  <c r="E24" i="44"/>
  <c r="E39" s="1"/>
  <c r="E24" i="35"/>
  <c r="E39" s="1"/>
  <c r="E24" i="47"/>
  <c r="E24" i="46"/>
  <c r="E39" s="1"/>
  <c r="E24" i="38"/>
  <c r="E39" s="1"/>
  <c r="E24" i="21"/>
  <c r="E39" s="1"/>
  <c r="F20" s="1"/>
  <c r="E24" i="23"/>
  <c r="E24" i="25"/>
  <c r="E24" i="41"/>
  <c r="E39" s="1"/>
  <c r="E24" i="40"/>
  <c r="E39" s="1"/>
  <c r="E24" i="65"/>
  <c r="E39" s="1"/>
  <c r="E24" i="62"/>
  <c r="E39" s="1"/>
  <c r="E24" i="110"/>
  <c r="E39" s="1"/>
  <c r="E24" i="26"/>
  <c r="E39" s="1"/>
  <c r="E24" i="20"/>
  <c r="E39" s="1"/>
  <c r="E24" i="63"/>
  <c r="E39" s="1"/>
  <c r="E24" i="64"/>
  <c r="E39" s="1"/>
  <c r="E24" i="70"/>
  <c r="E39" s="1"/>
  <c r="E24" i="71"/>
  <c r="E39" s="1"/>
  <c r="E24" i="72"/>
  <c r="E39" s="1"/>
  <c r="E24" i="73"/>
  <c r="E39" s="1"/>
  <c r="E24" i="74"/>
  <c r="E39" s="1"/>
  <c r="E24" i="75"/>
  <c r="E39" s="1"/>
  <c r="E24" i="77"/>
  <c r="E39" s="1"/>
  <c r="E24" i="58"/>
  <c r="E39" s="1"/>
  <c r="E24" i="61"/>
  <c r="E39" s="1"/>
  <c r="E24" i="59"/>
  <c r="E39" s="1"/>
  <c r="E24" i="60"/>
  <c r="E39" s="1"/>
  <c r="E24" i="84"/>
  <c r="E39" s="1"/>
  <c r="E24" i="1"/>
  <c r="E39" i="90"/>
  <c r="E9" i="110"/>
  <c r="E20" s="1"/>
  <c r="E39" i="108"/>
  <c r="E9"/>
  <c r="E20" s="1"/>
  <c r="E9" i="109"/>
  <c r="E20" s="1"/>
  <c r="E9" i="107"/>
  <c r="E20" s="1"/>
  <c r="E39" i="106"/>
  <c r="E39" i="105"/>
  <c r="E9"/>
  <c r="E20" s="1"/>
  <c r="E9" i="104"/>
  <c r="E20" s="1"/>
  <c r="E39" i="103"/>
  <c r="E9"/>
  <c r="E20" s="1"/>
  <c r="E39" i="102"/>
  <c r="E9"/>
  <c r="E20" s="1"/>
  <c r="E9" i="100"/>
  <c r="E20" s="1"/>
  <c r="E39" i="101"/>
  <c r="E9"/>
  <c r="E20" s="1"/>
  <c r="E39" i="99"/>
  <c r="E9"/>
  <c r="E20" s="1"/>
  <c r="E9" i="97"/>
  <c r="E20" s="1"/>
  <c r="E39" i="95"/>
  <c r="E13" i="53"/>
  <c r="E39" i="92"/>
  <c r="E9"/>
  <c r="E20" s="1"/>
  <c r="E39" i="91"/>
  <c r="E9"/>
  <c r="E20" s="1"/>
  <c r="E20" i="89"/>
  <c r="E9"/>
  <c r="E9" i="90"/>
  <c r="E20" s="1"/>
  <c r="E24" i="49"/>
  <c r="E39" i="89"/>
  <c r="E9" i="88"/>
  <c r="E39" i="85"/>
  <c r="E9"/>
  <c r="E20" s="1"/>
  <c r="E16" i="84"/>
  <c r="E9" i="77"/>
  <c r="E20" s="1"/>
  <c r="E9" i="83"/>
  <c r="E20" s="1"/>
  <c r="E16" i="81"/>
  <c r="E13" i="4"/>
  <c r="E9" s="1"/>
  <c r="E13" i="5"/>
  <c r="E13" i="10"/>
  <c r="E13" i="11"/>
  <c r="E13" i="16"/>
  <c r="E13" i="17"/>
  <c r="E9" s="1"/>
  <c r="E13" i="79"/>
  <c r="E13" i="78"/>
  <c r="E13" i="81"/>
  <c r="E9" s="1"/>
  <c r="E13" i="69"/>
  <c r="E13" i="67"/>
  <c r="E9" i="43"/>
  <c r="E20" s="1"/>
  <c r="E9" i="55"/>
  <c r="E20" s="1"/>
  <c r="E9" i="36"/>
  <c r="E20" s="1"/>
  <c r="E9" i="51"/>
  <c r="E20" s="1"/>
  <c r="E9" i="35"/>
  <c r="E20" s="1"/>
  <c r="E9" i="47"/>
  <c r="E20" s="1"/>
  <c r="E9" i="21"/>
  <c r="E20" s="1"/>
  <c r="E9" i="40"/>
  <c r="E20" s="1"/>
  <c r="E9" i="62"/>
  <c r="E20" s="1"/>
  <c r="E9" i="26"/>
  <c r="E20" s="1"/>
  <c r="E9" i="70"/>
  <c r="E20" s="1"/>
  <c r="E9" i="71"/>
  <c r="E20" s="1"/>
  <c r="E9" i="75"/>
  <c r="E20" s="1"/>
  <c r="E13" i="58"/>
  <c r="E9" s="1"/>
  <c r="E13" i="61"/>
  <c r="E13" i="59"/>
  <c r="E13" i="60"/>
  <c r="E9" s="1"/>
  <c r="E13" i="84"/>
  <c r="E39" i="39"/>
  <c r="E24" i="27"/>
  <c r="E39" s="1"/>
  <c r="E24" i="45"/>
  <c r="E24" i="51"/>
  <c r="E39" s="1"/>
  <c r="E24" i="36"/>
  <c r="E39" s="1"/>
  <c r="E24" i="55"/>
  <c r="E39" s="1"/>
  <c r="E24" i="24"/>
  <c r="E39" s="1"/>
  <c r="E24" i="43"/>
  <c r="E39" s="1"/>
  <c r="E24" i="83"/>
  <c r="E39" s="1"/>
  <c r="E24" i="22"/>
  <c r="E39" s="1"/>
  <c r="E24" i="42"/>
  <c r="E39" s="1"/>
  <c r="E39" i="49"/>
  <c r="E24" i="31"/>
  <c r="E39" s="1"/>
  <c r="E24" i="29"/>
  <c r="E24" i="28"/>
  <c r="E39" s="1"/>
  <c r="E24" i="14"/>
  <c r="E39" s="1"/>
  <c r="E39" i="12"/>
  <c r="E9" i="72"/>
  <c r="E20" s="1"/>
  <c r="E9" i="73"/>
  <c r="E20" s="1"/>
  <c r="E9" i="57"/>
  <c r="E20" s="1"/>
  <c r="E9" i="56"/>
  <c r="E20" s="1"/>
  <c r="E9" i="37"/>
  <c r="E20" s="1"/>
  <c r="E9" i="27"/>
  <c r="E20" s="1"/>
  <c r="E9" i="46"/>
  <c r="E20" s="1"/>
  <c r="E9" i="38"/>
  <c r="E20" s="1"/>
  <c r="E9" i="39"/>
  <c r="E20" s="1"/>
  <c r="E9" i="65"/>
  <c r="E20" s="1"/>
  <c r="E9" i="20"/>
  <c r="E20" s="1"/>
  <c r="E9" i="63"/>
  <c r="E20" s="1"/>
  <c r="E9" i="64"/>
  <c r="E20" s="1"/>
  <c r="E9" i="33"/>
  <c r="E20" s="1"/>
  <c r="E9" i="49"/>
  <c r="E20" s="1"/>
  <c r="E9" i="30"/>
  <c r="E20" s="1"/>
  <c r="E9" i="48"/>
  <c r="E20" s="1"/>
  <c r="E9" i="28"/>
  <c r="E20" s="1"/>
  <c r="E9" i="13"/>
  <c r="E9" i="8"/>
  <c r="E16" i="58"/>
  <c r="E16" i="4"/>
  <c r="E16" i="5"/>
  <c r="E16" i="10"/>
  <c r="E16" i="11"/>
  <c r="E16" i="16"/>
  <c r="E16" i="17"/>
  <c r="E16" i="79"/>
  <c r="E16" i="78"/>
  <c r="E9" i="6"/>
  <c r="E16"/>
  <c r="E16" i="7"/>
  <c r="E16" i="8"/>
  <c r="E16" i="9"/>
  <c r="E16" i="69"/>
  <c r="E16" i="67"/>
  <c r="E16" i="53"/>
  <c r="E16" i="61"/>
  <c r="E16" i="59"/>
  <c r="E16" i="60"/>
  <c r="E9" i="1"/>
  <c r="E16"/>
  <c r="E9" i="74"/>
  <c r="E20" s="1"/>
  <c r="E9" i="9"/>
  <c r="E9" i="79"/>
  <c r="E20" s="1"/>
  <c r="E9" i="41"/>
  <c r="E20" s="1"/>
  <c r="E9" i="78"/>
  <c r="E9" i="11"/>
  <c r="E9" i="34"/>
  <c r="E20" s="1"/>
  <c r="E9" i="22"/>
  <c r="E20" s="1"/>
  <c r="E9" i="31"/>
  <c r="E20" s="1"/>
  <c r="E9" i="14"/>
  <c r="E20" s="1"/>
  <c r="E9" i="61"/>
  <c r="E20" s="1"/>
  <c r="E9" i="67"/>
  <c r="E20" s="1"/>
  <c r="E9" i="7"/>
  <c r="E9" i="42"/>
  <c r="E20" s="1"/>
  <c r="E9" i="12"/>
  <c r="E20" s="1"/>
  <c r="E9" i="53"/>
  <c r="E20" s="1"/>
  <c r="E9" i="106"/>
  <c r="E20" s="1"/>
  <c r="E9" i="94"/>
  <c r="E20" s="1"/>
  <c r="E9" i="95"/>
  <c r="E20" i="8"/>
  <c r="E20" i="9" l="1"/>
  <c r="E9" i="121"/>
  <c r="E20" i="78"/>
  <c r="E20" i="17"/>
  <c r="E20" i="11"/>
  <c r="E9" i="5"/>
  <c r="E20" s="1"/>
  <c r="E9" i="84"/>
  <c r="E20" s="1"/>
  <c r="E20" i="60"/>
  <c r="E9" i="59"/>
  <c r="E20" i="58"/>
  <c r="E20" i="7"/>
  <c r="E20" i="121"/>
  <c r="E9" i="16"/>
  <c r="E9" i="10"/>
  <c r="E20" i="4"/>
  <c r="E20" i="59"/>
  <c r="E20" i="122"/>
  <c r="E9" i="93"/>
  <c r="E20" s="1"/>
  <c r="E20" i="95"/>
  <c r="E9" i="69"/>
  <c r="E20" s="1"/>
  <c r="E20" i="13"/>
  <c r="E20" i="6"/>
  <c r="E9" i="120"/>
  <c r="E20" s="1"/>
  <c r="E20" i="81"/>
  <c r="E20" i="16"/>
  <c r="E20" i="10"/>
  <c r="E20" i="1"/>
  <c r="E23" i="80"/>
  <c r="E39" i="13"/>
</calcChain>
</file>

<file path=xl/sharedStrings.xml><?xml version="1.0" encoding="utf-8"?>
<sst xmlns="http://schemas.openxmlformats.org/spreadsheetml/2006/main" count="28904" uniqueCount="305">
  <si>
    <t>TOWARZYSTWO UBEZPIECZEŃ  ALLIANZ ŻYCIE POLSKA S.A.</t>
  </si>
  <si>
    <t>I. WARTOŚĆ AKTYWÓW NETTO FUNDUSZU</t>
  </si>
  <si>
    <t>(w zł)</t>
  </si>
  <si>
    <t xml:space="preserve">I.  </t>
  </si>
  <si>
    <t>AKTYWA</t>
  </si>
  <si>
    <t>1.</t>
  </si>
  <si>
    <t>lokaty</t>
  </si>
  <si>
    <t>2.</t>
  </si>
  <si>
    <t>środki pieniężne</t>
  </si>
  <si>
    <t>3.</t>
  </si>
  <si>
    <t>aktywa za zezwoleniem organu nadzoru, zgodnie z art. 154 ust. 9 ustawy z dnia 22 maja 2003 r. o działalności ubezpieczeniowej</t>
  </si>
  <si>
    <t>4.</t>
  </si>
  <si>
    <t>należności</t>
  </si>
  <si>
    <t>4.1.</t>
  </si>
  <si>
    <t>z tytułu transakcji zawartych na rynku finansowym</t>
  </si>
  <si>
    <t>4.2.</t>
  </si>
  <si>
    <t>pozostałe</t>
  </si>
  <si>
    <t xml:space="preserve">II.  </t>
  </si>
  <si>
    <t>ZOBOWIĄZANIA</t>
  </si>
  <si>
    <t>wobec ubezpieczających, ubezpieczonych, uposażonych lub uprawnionych z umów ubezpieczenia</t>
  </si>
  <si>
    <t xml:space="preserve">pozostałe </t>
  </si>
  <si>
    <t>III.  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</si>
  <si>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</si>
  <si>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</si>
  <si>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</si>
  <si>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</si>
  <si>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</si>
  <si>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</si>
  <si>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</si>
  <si>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</si>
  <si>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</si>
  <si>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</si>
  <si>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</si>
  <si>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</si>
  <si>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</si>
  <si>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</si>
  <si>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</si>
  <si>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</si>
  <si>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</si>
  <si>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</si>
  <si>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</si>
  <si>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</si>
  <si>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</si>
  <si>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</si>
  <si>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</si>
  <si>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</si>
  <si>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</si>
  <si>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</si>
  <si>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III. LICZBA I WARTOŚĆ JEDNOSTEK ROZRACHUNKOWYCH</t>
  </si>
  <si>
    <t>Pozycja</t>
  </si>
  <si>
    <t>Liczba jednostek rozrachunkowych:</t>
  </si>
  <si>
    <t>na początek okresu sprawozdawczego</t>
  </si>
  <si>
    <t>na koniec okresu sprawozdawczego</t>
  </si>
  <si>
    <t>Wartość jednostki rozrachunkowej:</t>
  </si>
  <si>
    <t>minimalna wartość jednostki rozrachunkowej w okresie sprawozdawczym</t>
  </si>
  <si>
    <t>maksymalna wartość jednostki rozrachunkowej w okresie sprawozdawczym</t>
  </si>
  <si>
    <t xml:space="preserve">                   IV. ZESTAWIENIE LOKAT FUNDUSZU</t>
  </si>
  <si>
    <t xml:space="preserve">LOKATY </t>
  </si>
  <si>
    <t>Wartość bilansowa (w zł)</t>
  </si>
  <si>
    <t>Udział w aktywach netto funduszu (w %)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</si>
  <si>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</si>
  <si>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</si>
  <si>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</si>
  <si>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</si>
  <si>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</si>
  <si>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</si>
  <si>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</si>
  <si>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pochodne, o ile  służą zmniejszeniu ryzyka związanego z innymi aktywami stanowiącymi pokrycie rezerw techniczno-ubezpieczeniowych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</si>
  <si>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</si>
  <si>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</si>
  <si>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</si>
  <si>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</si>
  <si>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</si>
  <si>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</si>
  <si>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</si>
  <si>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</si>
  <si>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</si>
  <si>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</si>
  <si>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Aktywa za zezwoleniem organu nadzoru, zgodnie z art. 154 ust. 9 ustawy z dnia 22 maja 2003 r. o działalności ubezpieczeniowej</t>
  </si>
  <si>
    <t>III.</t>
  </si>
  <si>
    <t>Środki pieniężne</t>
  </si>
  <si>
    <t>IV.</t>
  </si>
  <si>
    <t>Należności</t>
  </si>
  <si>
    <t>V.</t>
  </si>
  <si>
    <t>Zobowiązania</t>
  </si>
  <si>
    <t>VI.</t>
  </si>
  <si>
    <t>Aktywa netto (w tym)</t>
  </si>
  <si>
    <t>krajowe</t>
  </si>
  <si>
    <t>zagraniczne - kraje UE</t>
  </si>
  <si>
    <t>zagraniczne - kraje poza UE</t>
  </si>
  <si>
    <t>Fundusz Konserwatywny</t>
  </si>
  <si>
    <t>Fundusz Zrównoważony</t>
  </si>
  <si>
    <t>Fundusz Aktywny</t>
  </si>
  <si>
    <t>Fundusz Międzynarodowy</t>
  </si>
  <si>
    <t>Fundusz Azjatycki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</si>
  <si>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</si>
  <si>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</si>
  <si>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</si>
  <si>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</si>
  <si>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</si>
  <si>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</si>
  <si>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</si>
  <si>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</si>
  <si>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</si>
  <si>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</si>
  <si>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</si>
  <si>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</si>
  <si>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</si>
  <si>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</si>
  <si>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</si>
  <si>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</si>
  <si>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</si>
  <si>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</si>
  <si>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</si>
  <si>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>Portfel Stabilnego Wzrostu</t>
  </si>
  <si>
    <t xml:space="preserve">Portfel Dynamiczny </t>
  </si>
  <si>
    <t>INFORMACJE DODATKOWE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</si>
  <si>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</si>
  <si>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</si>
  <si>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</si>
  <si>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</si>
  <si>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</si>
  <si>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 xml:space="preserve">Portfel Aktywnej Alokacji </t>
  </si>
  <si>
    <t>Fundusz Pieniężny</t>
  </si>
  <si>
    <t>Strategii MultiObligacyjnych</t>
  </si>
  <si>
    <t xml:space="preserve"> Portfel Akcji Rynków Rozwiniętych</t>
  </si>
  <si>
    <t>Portfel Akcji Rynków Wschodzących</t>
  </si>
  <si>
    <t>Portfel Obligacji Zagranicznych</t>
  </si>
  <si>
    <t>Fundusz Akcji Globalnych</t>
  </si>
  <si>
    <t>Fundusz Obligacji Globalnych</t>
  </si>
  <si>
    <t>Fundusz Energetyczny</t>
  </si>
  <si>
    <t>31-12-2014</t>
  </si>
  <si>
    <t>Allianz FIO Akcji</t>
  </si>
  <si>
    <t>Allianz FIO Akcji Plus</t>
  </si>
  <si>
    <t>Allianz FIO Aktywnej Alokacji</t>
  </si>
  <si>
    <t>Allianz FIO Akcji Małych i Średnich Spółek</t>
  </si>
  <si>
    <t>Allianz FIO Obligacji Plus</t>
  </si>
  <si>
    <t>Allianz FIO Selektywny</t>
  </si>
  <si>
    <t>Allianz FIO Stabilnego Wzrostu</t>
  </si>
  <si>
    <t>Allianz FIO Pieniężny</t>
  </si>
  <si>
    <t>Allianz FIO Polskich Obligacji Skarbowych</t>
  </si>
  <si>
    <t>Allianz FIO Energetyczny</t>
  </si>
  <si>
    <t>Altus FIO Absolutnej Stopy Zwrotu Dłużny C</t>
  </si>
  <si>
    <t xml:space="preserve"> Aviva Investors FIO Dłużnych Papierów Korporacyjnych</t>
  </si>
  <si>
    <t xml:space="preserve"> Aviva Investors FIO Obligacji Dynamiczny</t>
  </si>
  <si>
    <t xml:space="preserve"> Aviva Investors FIO Polskich Akcji</t>
  </si>
  <si>
    <t xml:space="preserve"> Investor FIO Akcji </t>
  </si>
  <si>
    <t xml:space="preserve"> Investor FIO Akcji Dużych Spółek</t>
  </si>
  <si>
    <t xml:space="preserve"> Investor SFIO Gold Otwarty</t>
  </si>
  <si>
    <t xml:space="preserve"> Investor FIO TOP 25 Małych Spółek</t>
  </si>
  <si>
    <t xml:space="preserve"> Investor SFIO Zrównoważony Rynków Wschodzących</t>
  </si>
  <si>
    <t>Investor SFIO Ameryka Łacińska</t>
  </si>
  <si>
    <t xml:space="preserve"> Investor SFIO BRIC</t>
  </si>
  <si>
    <t xml:space="preserve"> Investor SFIO Indie i Chiny</t>
  </si>
  <si>
    <t xml:space="preserve"> Investor SFIO Turcja</t>
  </si>
  <si>
    <t xml:space="preserve"> Investor FIO Zrównoważony</t>
  </si>
  <si>
    <t>Legg Mason FIO Akcji</t>
  </si>
  <si>
    <t>Legg Mason FIO Obligacji</t>
  </si>
  <si>
    <t xml:space="preserve"> Legg Mason FIO Pieniężny</t>
  </si>
  <si>
    <t xml:space="preserve"> Legg Mason FIO Strateg </t>
  </si>
  <si>
    <t xml:space="preserve"> Noble Fund FIO Mieszany</t>
  </si>
  <si>
    <t xml:space="preserve"> Noble Fund FIO Akcji Małych i Średnich Spółek</t>
  </si>
  <si>
    <t xml:space="preserve"> Pioneer FIO Akcji Polskich</t>
  </si>
  <si>
    <t xml:space="preserve"> Pioneer FIO Dynamicznych Spółek</t>
  </si>
  <si>
    <t xml:space="preserve"> Pioneer FIO Obligacji Plus</t>
  </si>
  <si>
    <t xml:space="preserve"> Pioneer FIO Pieniężny </t>
  </si>
  <si>
    <t xml:space="preserve"> Pioneer FIO Pieniężny Plus</t>
  </si>
  <si>
    <t xml:space="preserve"> Pioneer FIO Stabilnego Inwestowania</t>
  </si>
  <si>
    <t>PKO FIO Akcji Nowa Europa</t>
  </si>
  <si>
    <t>PKO FIO Obligacji Długoterminowych</t>
  </si>
  <si>
    <t xml:space="preserve"> PKO FIO Stabilnego Wzrostu Plus</t>
  </si>
  <si>
    <t>PKO FIO Zrównoważony Plus</t>
  </si>
  <si>
    <t xml:space="preserve"> PZU FIO Akcji Krakowiak</t>
  </si>
  <si>
    <t xml:space="preserve"> PZU FIO Akcji Małych i Średnich Spółek</t>
  </si>
  <si>
    <t xml:space="preserve"> PZU SFIO GI Akcji Rynków Rozwiniętych</t>
  </si>
  <si>
    <t xml:space="preserve"> PZU FIO Energia Medycyna Ekologia</t>
  </si>
  <si>
    <t>PZU FIO Zrównoważony</t>
  </si>
  <si>
    <t xml:space="preserve"> Skarbiec FIO Kasa Pieniężny</t>
  </si>
  <si>
    <t xml:space="preserve"> Skarbiec FIO Lokacyjny</t>
  </si>
  <si>
    <t xml:space="preserve"> Skarbiec FIO Spółek Wzrostowych</t>
  </si>
  <si>
    <t>UniFundusze FIO UniKorona Akcje</t>
  </si>
  <si>
    <t>UniFundusze FIO UniAkcje Małych i Średnich Spółek</t>
  </si>
  <si>
    <t xml:space="preserve"> UniFundusze FIO UniStabilny Wzrost</t>
  </si>
  <si>
    <t>UniFundusze FIO UniKorona Pieniężny</t>
  </si>
  <si>
    <t>UniFundusze FIO UniKorona Zrównoważony</t>
  </si>
  <si>
    <t>UniFundusze FIO UniKorona Obligacje</t>
  </si>
  <si>
    <t>UniFundusze FIO UniAkcje Wzrostu</t>
  </si>
  <si>
    <t>UniFundusze FIO UniLokata</t>
  </si>
  <si>
    <t>Schroder ISF EURO Equity Hedged A1 (Acc) (PLN)</t>
  </si>
  <si>
    <t>Schroder ISF Frontier Markets Equity Hedged A1 (Acc) (PLN)</t>
  </si>
  <si>
    <t>Schroder ISF Global Diversified Growth Hedged A1 (Acc) (PLN)</t>
  </si>
  <si>
    <t>Schroder ISF Global High Income Bond Hedged A1 (Acc) (PLN)</t>
  </si>
  <si>
    <t>Schroder ISF Asian Convertible Bond Hedged A1 (Acc) (PLN)</t>
  </si>
  <si>
    <t>Schroder ISF Emerging Markets Debt Absolute Return Hedged A1 (Acc) (PLN)</t>
  </si>
  <si>
    <t xml:space="preserve"> Franklin U.S. Opportunities Fund N Hedged (Acc) (PLN)</t>
  </si>
  <si>
    <t>Franklin Global Fundamental Strategies Fund N Hedged (Acc) (PLN)</t>
  </si>
  <si>
    <t>Franklin Natural Resources Fund N Hedged (Acc) (PLN)</t>
  </si>
  <si>
    <t>Franklin European Dividend Fund N Hedged (Acc) (PLN)</t>
  </si>
  <si>
    <t xml:space="preserve"> Templeton Global Bond Fund N Hedged (Acc) (PLN)</t>
  </si>
  <si>
    <t xml:space="preserve"> Templeton Global Total Return Fund A Hedged (Acc) (PLN)</t>
  </si>
  <si>
    <t xml:space="preserve"> Templeton Asian Growth Fund N Hedged (Acc) (PLN)</t>
  </si>
  <si>
    <t xml:space="preserve"> Templeton BRIC Fund N Hedged (Acc) (PLN)</t>
  </si>
  <si>
    <t>Quercus SFIO Agresywny</t>
  </si>
  <si>
    <t>Quercus SFIO Gold</t>
  </si>
  <si>
    <t>Quercus SFIO Short</t>
  </si>
  <si>
    <t>Quercus SFIO Stabilny</t>
  </si>
  <si>
    <t>Quercus SFIO Ochrony Kapitału</t>
  </si>
  <si>
    <t>Quercus SFIO LEV</t>
  </si>
  <si>
    <t>Quercus SFIO Rosja</t>
  </si>
  <si>
    <t>Quercus SFIO Selektywny</t>
  </si>
  <si>
    <t>Quercus SFIO Turcja</t>
  </si>
  <si>
    <t xml:space="preserve"> Pioneer FG SFIO Surowców i Energii</t>
  </si>
  <si>
    <t xml:space="preserve"> Pioneer FG SFIO Obligacji Strategicznych</t>
  </si>
  <si>
    <t xml:space="preserve"> Pioneer FG SFIO Akcji Rynków Wschodzących</t>
  </si>
  <si>
    <t xml:space="preserve"> Indeks Polisa 2</t>
  </si>
  <si>
    <t xml:space="preserve"> Indeks Polisa 1</t>
  </si>
  <si>
    <t>JPM Emerging Markets Opportunities D (Acc) (PLN)</t>
  </si>
  <si>
    <t>JPM Global Healthcare D Hedged (Acc) (PLN)</t>
  </si>
  <si>
    <t>Fundusz Obligacji Plus</t>
  </si>
  <si>
    <t>UniFundusze FIO UniAkcje Nowa Europa</t>
  </si>
  <si>
    <t xml:space="preserve"> Aviva Investors FIO Małych Spółek</t>
  </si>
  <si>
    <t>NN FIO Subfundusz Akcji Środkowoeuropejskich</t>
  </si>
  <si>
    <t>NN FIO Subfundusz Średnich i Małych Spółek</t>
  </si>
  <si>
    <t>NN SFIO Subf. Spółek Dywidendowych Rynków Wschodzących</t>
  </si>
  <si>
    <t>NN SFIO Subfundusz Stabilny Globalnej Alokacji (L)</t>
  </si>
  <si>
    <t xml:space="preserve"> Noble Funds FIO Subfundusz Noble Fund Akcji</t>
  </si>
  <si>
    <t xml:space="preserve"> Pioneer PW FIO Subf. Pioneer Akcji Amerykańskich</t>
  </si>
  <si>
    <t xml:space="preserve"> Pioneer PW FIO Subf. Pioneer Akcji Europejskich</t>
  </si>
  <si>
    <t xml:space="preserve"> Pioneer FG SFIO Alternatywny - Globalnego Dochodu</t>
  </si>
  <si>
    <t xml:space="preserve"> Pioneer FG SFIO Pioneer Gotówkowy</t>
  </si>
  <si>
    <t xml:space="preserve"> Pioneer FG SFIO Subf. Pioneer Wzrostu i Dochodu Rynku Europejskiego</t>
  </si>
  <si>
    <t xml:space="preserve"> Pioneer FIO Subf. Pioneer Obligacji - Dynamiczna Alokacja 2</t>
  </si>
  <si>
    <t xml:space="preserve"> Pioneer SF SFIO Subf. Pioneer Strategii Globalnej</t>
  </si>
  <si>
    <t>PKO Parasolowy FIO Subfundusz Zrównoważony</t>
  </si>
  <si>
    <t xml:space="preserve"> PKO Parasolowy FIO Subfundusz Stabilnego Wzrostu </t>
  </si>
  <si>
    <t>PZU Akcji Spółek Dywidendowych</t>
  </si>
  <si>
    <t xml:space="preserve"> Skarbiec FIO Małych i Średnich Spółek</t>
  </si>
  <si>
    <t xml:space="preserve"> Skarbiec FIO Subfundusz Skarbiec Market Neutral</t>
  </si>
  <si>
    <t>UniFundusze FIO UniObligacje Nowa Europa</t>
  </si>
  <si>
    <t>UniFundusze FIO Subfundusz UniAkcje Dywidendowy</t>
  </si>
  <si>
    <t xml:space="preserve">Schroder ISF Asian Opportunities PLN Hedged </t>
  </si>
  <si>
    <t>JPM Global Strategic Bond D Hedged (Acc) (PLN)</t>
  </si>
  <si>
    <t xml:space="preserve"> Templeton Latin America Fund PLN Hedged</t>
  </si>
  <si>
    <t>UniFundusze SFIO UniObligacje Aktywny</t>
  </si>
  <si>
    <t>-</t>
  </si>
  <si>
    <t>NN FIO Akcji</t>
  </si>
  <si>
    <t>NN SFIO (L) Globalnych Możliwości</t>
  </si>
  <si>
    <t>NN FIO Obligacji</t>
  </si>
  <si>
    <t>NN FIO Selektywny</t>
  </si>
  <si>
    <t>NN SFIO (L) Spółek Dywidendowych USA</t>
  </si>
  <si>
    <t xml:space="preserve">NN FIO Środkowoeuropejski Sektora Finansowego </t>
  </si>
  <si>
    <t>NN FIO Środkowoeuropejski Budownictwa i Nieruchomości</t>
  </si>
  <si>
    <t>NN SFIO (L) Globalny Długu Korporacyjnego</t>
  </si>
  <si>
    <t>NN SFIO (L) Globalny Spółek Dywidendowych</t>
  </si>
  <si>
    <t>NN SFIO (L) Europejski Spółek Dywidendowych</t>
  </si>
  <si>
    <t xml:space="preserve">NN SFIO (L) Japonia </t>
  </si>
  <si>
    <t xml:space="preserve">NN SFIO (L) Obligacji Rynków Wschodzących WL </t>
  </si>
  <si>
    <t>NN SFIO (L) Nowej Azji</t>
  </si>
  <si>
    <t>SPORZĄDZONE NA DZIEŃ 31-12-2015</t>
  </si>
  <si>
    <t>31-12-2015</t>
  </si>
  <si>
    <t>Allianz FIO Akcji Globalnych</t>
  </si>
  <si>
    <t xml:space="preserve"> Investor SFIO Gotówkowy</t>
  </si>
  <si>
    <t xml:space="preserve"> Pioneer FIO Subf. Pioneer Akcji - Aktywna Selekcja</t>
  </si>
  <si>
    <t>UniFundusze SFIO Subf. UniObligacje Zamienne</t>
  </si>
  <si>
    <t xml:space="preserve"> Noble Fund FIO Stabilnego Wzrostu Plus</t>
  </si>
  <si>
    <t>NA DZIEŃ 31-12-2015</t>
  </si>
  <si>
    <t xml:space="preserve">NN SFIO (L) Depozytowy </t>
  </si>
  <si>
    <t xml:space="preserve"> Aviva Investors FIO Nowoczesnych Technologii</t>
  </si>
  <si>
    <t>1.1.</t>
  </si>
  <si>
    <t xml:space="preserve">obligacje </t>
  </si>
  <si>
    <t>1.2.</t>
  </si>
  <si>
    <t>bony skarbowe</t>
  </si>
  <si>
    <t>1.3.</t>
  </si>
  <si>
    <t>inne</t>
  </si>
  <si>
    <t>3.1.</t>
  </si>
  <si>
    <t>notowane na rynku regulowanym</t>
  </si>
  <si>
    <t>3.2.</t>
  </si>
  <si>
    <t>6.1.</t>
  </si>
  <si>
    <t>jednostki uczestnictwa</t>
  </si>
  <si>
    <t>6.2.</t>
  </si>
  <si>
    <t>certyfikaty inwestycyjne</t>
  </si>
  <si>
    <t>6.2.1.</t>
  </si>
  <si>
    <t>funduszy inwestycyjnych dokonujących lokat wyłącznie w nieruchomości</t>
  </si>
  <si>
    <t>6.2.2.</t>
  </si>
  <si>
    <t>innych funduszy inwestycyjnych</t>
  </si>
  <si>
    <t>7.1.</t>
  </si>
  <si>
    <t>opcje</t>
  </si>
  <si>
    <t>7.2.</t>
  </si>
  <si>
    <t>kontrakty terminowe</t>
  </si>
  <si>
    <t>7.3.</t>
  </si>
  <si>
    <t>swapy walutowe</t>
  </si>
  <si>
    <t>7.4.</t>
  </si>
  <si>
    <t>swapy procentowe</t>
  </si>
  <si>
    <t>7.5.</t>
  </si>
  <si>
    <t>inne instrumenty pochodne</t>
  </si>
  <si>
    <t>9.1.</t>
  </si>
  <si>
    <t>zabezpieczone hipotecznie</t>
  </si>
  <si>
    <t>9.2.</t>
  </si>
  <si>
    <t>zabezpieczone gwarancjami instytucji finansowych</t>
  </si>
  <si>
    <t>9.3.</t>
  </si>
  <si>
    <t>pod zastaw praw wynikających z umów ubezpieczenia na życie</t>
  </si>
  <si>
    <t>9.4.</t>
  </si>
  <si>
    <t>inne pożyczki</t>
  </si>
  <si>
    <t xml:space="preserve">DO SPRAWOZDANIA ROCZNEGO </t>
  </si>
  <si>
    <t>ROCZNE SPRAWOZDANIE UBEZPIECZENIOWEGO FUNDUSZU KAPITAŁOWEGO</t>
  </si>
</sst>
</file>

<file path=xl/styles.xml><?xml version="1.0" encoding="utf-8"?>
<styleSheet xmlns="http://schemas.openxmlformats.org/spreadsheetml/2006/main">
  <numFmts count="6">
    <numFmt numFmtId="43" formatCode="_-* #,##0.00\ _z_ł_-;\-* #,##0.00\ _z_ł_-;_-* &quot;-&quot;??\ _z_ł_-;_-@_-"/>
    <numFmt numFmtId="164" formatCode="#,##0.0000"/>
    <numFmt numFmtId="165" formatCode="0.0000"/>
    <numFmt numFmtId="166" formatCode="#,##0.00_ ;\-#,##0.00\ "/>
    <numFmt numFmtId="167" formatCode="_-* #,##0.0000\ _z_ł_-;\-* #,##0.0000\ _z_ł_-;_-* &quot;-&quot;????\ _z_ł_-;_-@_-"/>
    <numFmt numFmtId="168" formatCode="#,##0.000000"/>
  </numFmts>
  <fonts count="37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b/>
      <sz val="10"/>
      <color rgb="FFFF000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21" borderId="4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9" fillId="0" borderId="0"/>
    <xf numFmtId="0" fontId="23" fillId="20" borderId="1" applyNumberFormat="0" applyAlignment="0" applyProtection="0"/>
    <xf numFmtId="9" fontId="1" fillId="0" borderId="0" applyFont="0" applyFill="0" applyBorder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2" fillId="23" borderId="9" applyNumberFormat="0" applyFont="0" applyAlignment="0" applyProtection="0"/>
    <xf numFmtId="0" fontId="28" fillId="3" borderId="0" applyNumberFormat="0" applyBorder="0" applyAlignment="0" applyProtection="0"/>
    <xf numFmtId="0" fontId="35" fillId="0" borderId="0"/>
    <xf numFmtId="0" fontId="22" fillId="23" borderId="68" applyNumberFormat="0" applyFont="0" applyAlignment="0" applyProtection="0"/>
    <xf numFmtId="0" fontId="24" fillId="0" borderId="67" applyNumberFormat="0" applyFill="0" applyAlignment="0" applyProtection="0"/>
    <xf numFmtId="0" fontId="23" fillId="20" borderId="65" applyNumberFormat="0" applyAlignment="0" applyProtection="0"/>
    <xf numFmtId="0" fontId="14" fillId="20" borderId="66" applyNumberFormat="0" applyAlignment="0" applyProtection="0"/>
    <xf numFmtId="0" fontId="13" fillId="7" borderId="65" applyNumberFormat="0" applyAlignment="0" applyProtection="0"/>
  </cellStyleXfs>
  <cellXfs count="6390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6" fillId="24" borderId="10" xfId="0" applyFont="1" applyFill="1" applyBorder="1" applyAlignment="1">
      <alignment horizontal="left" wrapText="1"/>
    </xf>
    <xf numFmtId="0" fontId="3" fillId="24" borderId="11" xfId="0" applyFont="1" applyFill="1" applyBorder="1" applyAlignment="1">
      <alignment horizontal="center" wrapText="1"/>
    </xf>
    <xf numFmtId="4" fontId="6" fillId="24" borderId="11" xfId="0" applyNumberFormat="1" applyFont="1" applyFill="1" applyBorder="1"/>
    <xf numFmtId="4" fontId="6" fillId="24" borderId="12" xfId="0" applyNumberFormat="1" applyFont="1" applyFill="1" applyBorder="1"/>
    <xf numFmtId="0" fontId="7" fillId="24" borderId="10" xfId="0" applyFont="1" applyFill="1" applyBorder="1" applyAlignment="1">
      <alignment wrapText="1"/>
    </xf>
    <xf numFmtId="0" fontId="8" fillId="24" borderId="13" xfId="0" applyFont="1" applyFill="1" applyBorder="1" applyAlignment="1">
      <alignment horizontal="center"/>
    </xf>
    <xf numFmtId="43" fontId="7" fillId="24" borderId="14" xfId="0" applyNumberFormat="1" applyFont="1" applyFill="1" applyBorder="1" applyAlignment="1">
      <alignment horizontal="center" wrapText="1"/>
    </xf>
    <xf numFmtId="4" fontId="7" fillId="24" borderId="15" xfId="0" applyNumberFormat="1" applyFont="1" applyFill="1" applyBorder="1" applyAlignment="1">
      <alignment horizontal="center" wrapText="1"/>
    </xf>
    <xf numFmtId="0" fontId="7" fillId="24" borderId="16" xfId="0" applyFont="1" applyFill="1" applyBorder="1" applyAlignment="1">
      <alignment wrapText="1"/>
    </xf>
    <xf numFmtId="0" fontId="7" fillId="24" borderId="17" xfId="0" applyFont="1" applyFill="1" applyBorder="1" applyAlignment="1">
      <alignment wrapText="1"/>
    </xf>
    <xf numFmtId="0" fontId="8" fillId="24" borderId="18" xfId="0" applyFont="1" applyFill="1" applyBorder="1" applyAlignment="1">
      <alignment horizontal="center" wrapText="1"/>
    </xf>
    <xf numFmtId="0" fontId="8" fillId="24" borderId="19" xfId="0" applyFont="1" applyFill="1" applyBorder="1" applyAlignment="1">
      <alignment wrapText="1"/>
    </xf>
    <xf numFmtId="0" fontId="8" fillId="24" borderId="21" xfId="0" applyFont="1" applyFill="1" applyBorder="1" applyAlignment="1">
      <alignment horizontal="center"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6" fillId="24" borderId="11" xfId="0" applyNumberFormat="1" applyFont="1" applyFill="1" applyBorder="1" applyAlignment="1">
      <alignment wrapText="1"/>
    </xf>
    <xf numFmtId="43" fontId="6" fillId="24" borderId="12" xfId="0" applyNumberFormat="1" applyFont="1" applyFill="1" applyBorder="1" applyAlignment="1">
      <alignment wrapText="1"/>
    </xf>
    <xf numFmtId="0" fontId="7" fillId="24" borderId="23" xfId="0" applyFont="1" applyFill="1" applyBorder="1" applyAlignment="1">
      <alignment horizontal="left" wrapText="1"/>
    </xf>
    <xf numFmtId="0" fontId="7" fillId="24" borderId="24" xfId="0" applyFont="1" applyFill="1" applyBorder="1" applyAlignment="1">
      <alignment horizontal="left" wrapText="1"/>
    </xf>
    <xf numFmtId="43" fontId="7" fillId="24" borderId="25" xfId="0" applyNumberFormat="1" applyFont="1" applyFill="1" applyBorder="1" applyAlignment="1">
      <alignment horizontal="right" wrapText="1"/>
    </xf>
    <xf numFmtId="0" fontId="7" fillId="24" borderId="18" xfId="0" applyFont="1" applyFill="1" applyBorder="1" applyAlignment="1">
      <alignment horizontal="left" wrapText="1"/>
    </xf>
    <xf numFmtId="0" fontId="7" fillId="24" borderId="19" xfId="0" applyFont="1" applyFill="1" applyBorder="1" applyAlignment="1">
      <alignment horizontal="left" wrapText="1"/>
    </xf>
    <xf numFmtId="0" fontId="8" fillId="24" borderId="18" xfId="0" applyFont="1" applyFill="1" applyBorder="1" applyAlignment="1">
      <alignment horizontal="left" wrapText="1" indent="1"/>
    </xf>
    <xf numFmtId="0" fontId="7" fillId="24" borderId="19" xfId="0" applyFont="1" applyFill="1" applyBorder="1" applyAlignment="1">
      <alignment wrapText="1"/>
    </xf>
    <xf numFmtId="0" fontId="8" fillId="24" borderId="27" xfId="0" applyFont="1" applyFill="1" applyBorder="1" applyAlignment="1">
      <alignment horizontal="left" wrapText="1" indent="1"/>
    </xf>
    <xf numFmtId="0" fontId="8" fillId="24" borderId="28" xfId="0" applyFont="1" applyFill="1" applyBorder="1" applyAlignment="1">
      <alignment wrapText="1"/>
    </xf>
    <xf numFmtId="0" fontId="7" fillId="24" borderId="29" xfId="0" applyFont="1" applyFill="1" applyBorder="1" applyAlignment="1">
      <alignment horizontal="left" wrapText="1"/>
    </xf>
    <xf numFmtId="0" fontId="7" fillId="24" borderId="30" xfId="0" applyFont="1" applyFill="1" applyBorder="1" applyAlignment="1">
      <alignment horizontal="left" wrapText="1"/>
    </xf>
    <xf numFmtId="0" fontId="8" fillId="24" borderId="0" xfId="0" applyFont="1" applyFill="1"/>
    <xf numFmtId="0" fontId="8" fillId="24" borderId="0" xfId="0" applyFont="1" applyFill="1" applyAlignment="1">
      <alignment wrapText="1"/>
    </xf>
    <xf numFmtId="0" fontId="3" fillId="24" borderId="11" xfId="0" applyFont="1" applyFill="1" applyBorder="1" applyAlignment="1"/>
    <xf numFmtId="0" fontId="7" fillId="24" borderId="11" xfId="0" applyFont="1" applyFill="1" applyBorder="1" applyAlignment="1">
      <alignment horizontal="center"/>
    </xf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8" fillId="24" borderId="18" xfId="0" applyFont="1" applyFill="1" applyBorder="1" applyAlignment="1">
      <alignment horizontal="center"/>
    </xf>
    <xf numFmtId="0" fontId="8" fillId="24" borderId="19" xfId="0" applyNumberFormat="1" applyFont="1" applyFill="1" applyBorder="1" applyAlignment="1">
      <alignment wrapText="1"/>
    </xf>
    <xf numFmtId="0" fontId="8" fillId="24" borderId="21" xfId="0" applyFont="1" applyFill="1" applyBorder="1" applyAlignment="1">
      <alignment horizontal="center"/>
    </xf>
    <xf numFmtId="0" fontId="8" fillId="24" borderId="20" xfId="0" applyNumberFormat="1" applyFont="1" applyFill="1" applyBorder="1" applyAlignment="1">
      <alignment wrapText="1"/>
    </xf>
    <xf numFmtId="0" fontId="0" fillId="24" borderId="0" xfId="0" applyFill="1"/>
    <xf numFmtId="4" fontId="7" fillId="24" borderId="25" xfId="0" applyNumberFormat="1" applyFont="1" applyFill="1" applyBorder="1"/>
    <xf numFmtId="4" fontId="7" fillId="24" borderId="43" xfId="0" applyNumberFormat="1" applyFont="1" applyFill="1" applyBorder="1" applyAlignment="1">
      <alignment horizontal="center" wrapText="1"/>
    </xf>
    <xf numFmtId="0" fontId="7" fillId="24" borderId="13" xfId="0" applyFont="1" applyFill="1" applyBorder="1" applyAlignment="1">
      <alignment horizontal="center"/>
    </xf>
    <xf numFmtId="0" fontId="7" fillId="24" borderId="44" xfId="0" applyNumberFormat="1" applyFont="1" applyFill="1" applyBorder="1" applyAlignment="1">
      <alignment wrapText="1"/>
    </xf>
    <xf numFmtId="0" fontId="8" fillId="24" borderId="45" xfId="0" applyNumberFormat="1" applyFont="1" applyFill="1" applyBorder="1" applyAlignment="1">
      <alignment wrapText="1"/>
    </xf>
    <xf numFmtId="0" fontId="8" fillId="24" borderId="46" xfId="0" applyNumberFormat="1" applyFont="1" applyFill="1" applyBorder="1" applyAlignment="1">
      <alignment wrapText="1"/>
    </xf>
    <xf numFmtId="43" fontId="0" fillId="24" borderId="0" xfId="0" applyNumberFormat="1" applyFill="1"/>
    <xf numFmtId="0" fontId="22" fillId="0" borderId="0" xfId="35"/>
    <xf numFmtId="0" fontId="29" fillId="0" borderId="0" xfId="35" applyFont="1"/>
    <xf numFmtId="43" fontId="29" fillId="0" borderId="0" xfId="35" applyNumberFormat="1" applyFont="1"/>
    <xf numFmtId="0" fontId="30" fillId="0" borderId="32" xfId="35" applyFont="1" applyBorder="1"/>
    <xf numFmtId="0" fontId="30" fillId="0" borderId="47" xfId="35" applyFont="1" applyBorder="1"/>
    <xf numFmtId="43" fontId="30" fillId="0" borderId="48" xfId="35" applyNumberFormat="1" applyFont="1" applyBorder="1"/>
    <xf numFmtId="43" fontId="30" fillId="0" borderId="43" xfId="35" applyNumberFormat="1" applyFont="1" applyBorder="1"/>
    <xf numFmtId="43" fontId="30" fillId="0" borderId="0" xfId="35" applyNumberFormat="1" applyFont="1"/>
    <xf numFmtId="0" fontId="30" fillId="0" borderId="0" xfId="35" applyFont="1"/>
    <xf numFmtId="0" fontId="30" fillId="0" borderId="49" xfId="35" applyFont="1" applyBorder="1"/>
    <xf numFmtId="0" fontId="30" fillId="0" borderId="0" xfId="35" applyFont="1" applyBorder="1"/>
    <xf numFmtId="43" fontId="31" fillId="0" borderId="50" xfId="35" applyNumberFormat="1" applyFont="1" applyBorder="1" applyAlignment="1">
      <alignment horizontal="center"/>
    </xf>
    <xf numFmtId="43" fontId="31" fillId="0" borderId="51" xfId="35" applyNumberFormat="1" applyFont="1" applyBorder="1" applyAlignment="1">
      <alignment horizontal="center"/>
    </xf>
    <xf numFmtId="0" fontId="30" fillId="0" borderId="52" xfId="35" applyFont="1" applyBorder="1"/>
    <xf numFmtId="0" fontId="30" fillId="0" borderId="53" xfId="35" applyFont="1" applyBorder="1"/>
    <xf numFmtId="43" fontId="31" fillId="0" borderId="54" xfId="35" applyNumberFormat="1" applyFont="1" applyBorder="1" applyAlignment="1">
      <alignment horizontal="center"/>
    </xf>
    <xf numFmtId="43" fontId="31" fillId="0" borderId="55" xfId="35" applyNumberFormat="1" applyFont="1" applyBorder="1" applyAlignment="1">
      <alignment horizontal="center"/>
    </xf>
    <xf numFmtId="43" fontId="30" fillId="0" borderId="50" xfId="35" applyNumberFormat="1" applyFont="1" applyBorder="1"/>
    <xf numFmtId="43" fontId="30" fillId="0" borderId="51" xfId="35" applyNumberFormat="1" applyFont="1" applyBorder="1"/>
    <xf numFmtId="0" fontId="31" fillId="0" borderId="49" xfId="35" applyFont="1" applyBorder="1"/>
    <xf numFmtId="0" fontId="31" fillId="0" borderId="0" xfId="35" applyFont="1" applyBorder="1"/>
    <xf numFmtId="43" fontId="31" fillId="0" borderId="50" xfId="35" applyNumberFormat="1" applyFont="1" applyFill="1" applyBorder="1"/>
    <xf numFmtId="43" fontId="31" fillId="0" borderId="51" xfId="35" applyNumberFormat="1" applyFont="1" applyFill="1" applyBorder="1"/>
    <xf numFmtId="43" fontId="31" fillId="0" borderId="50" xfId="35" applyNumberFormat="1" applyFont="1" applyBorder="1"/>
    <xf numFmtId="43" fontId="31" fillId="0" borderId="51" xfId="35" applyNumberFormat="1" applyFont="1" applyBorder="1"/>
    <xf numFmtId="43" fontId="32" fillId="0" borderId="0" xfId="35" applyNumberFormat="1" applyFont="1"/>
    <xf numFmtId="4" fontId="30" fillId="0" borderId="0" xfId="35" applyNumberFormat="1" applyFont="1"/>
    <xf numFmtId="0" fontId="31" fillId="0" borderId="32" xfId="35" applyFont="1" applyBorder="1"/>
    <xf numFmtId="0" fontId="31" fillId="0" borderId="47" xfId="35" applyFont="1" applyBorder="1"/>
    <xf numFmtId="43" fontId="31" fillId="0" borderId="48" xfId="35" applyNumberFormat="1" applyFont="1" applyBorder="1"/>
    <xf numFmtId="43" fontId="31" fillId="0" borderId="43" xfId="35" applyNumberFormat="1" applyFont="1" applyBorder="1"/>
    <xf numFmtId="0" fontId="31" fillId="0" borderId="52" xfId="35" applyFont="1" applyBorder="1"/>
    <xf numFmtId="0" fontId="31" fillId="0" borderId="53" xfId="35" applyFont="1" applyBorder="1"/>
    <xf numFmtId="43" fontId="31" fillId="0" borderId="54" xfId="35" applyNumberFormat="1" applyFont="1" applyBorder="1"/>
    <xf numFmtId="43" fontId="31" fillId="0" borderId="55" xfId="35" applyNumberFormat="1" applyFont="1" applyBorder="1"/>
    <xf numFmtId="43" fontId="30" fillId="0" borderId="54" xfId="35" applyNumberFormat="1" applyFont="1" applyBorder="1"/>
    <xf numFmtId="43" fontId="30" fillId="0" borderId="55" xfId="35" applyNumberFormat="1" applyFont="1" applyBorder="1"/>
    <xf numFmtId="43" fontId="7" fillId="24" borderId="24" xfId="36" applyNumberFormat="1" applyFont="1" applyFill="1" applyBorder="1" applyAlignment="1">
      <alignment horizontal="right" wrapText="1"/>
    </xf>
    <xf numFmtId="43" fontId="7" fillId="24" borderId="19" xfId="36" applyNumberFormat="1" applyFont="1" applyFill="1" applyBorder="1" applyAlignment="1">
      <alignment horizontal="right" wrapText="1"/>
    </xf>
    <xf numFmtId="43" fontId="7" fillId="24" borderId="30" xfId="36" applyNumberFormat="1" applyFont="1" applyFill="1" applyBorder="1" applyAlignment="1">
      <alignment horizontal="right" wrapText="1"/>
    </xf>
    <xf numFmtId="4" fontId="7" fillId="24" borderId="40" xfId="0" applyNumberFormat="1" applyFont="1" applyFill="1" applyBorder="1"/>
    <xf numFmtId="43" fontId="0" fillId="0" borderId="0" xfId="0" applyNumberFormat="1"/>
    <xf numFmtId="0" fontId="8" fillId="24" borderId="45" xfId="0" applyFont="1" applyFill="1" applyBorder="1" applyAlignment="1">
      <alignment wrapText="1"/>
    </xf>
    <xf numFmtId="0" fontId="8" fillId="24" borderId="46" xfId="0" applyFont="1" applyFill="1" applyBorder="1" applyAlignment="1">
      <alignment wrapText="1"/>
    </xf>
    <xf numFmtId="43" fontId="7" fillId="24" borderId="24" xfId="0" applyNumberFormat="1" applyFont="1" applyFill="1" applyBorder="1" applyAlignment="1">
      <alignment horizontal="right" wrapText="1"/>
    </xf>
    <xf numFmtId="43" fontId="7" fillId="24" borderId="19" xfId="0" applyNumberFormat="1" applyFont="1" applyFill="1" applyBorder="1" applyAlignment="1">
      <alignment horizontal="right" wrapText="1"/>
    </xf>
    <xf numFmtId="43" fontId="7" fillId="24" borderId="30" xfId="0" applyNumberFormat="1" applyFont="1" applyFill="1" applyBorder="1" applyAlignment="1">
      <alignment horizontal="right" wrapText="1"/>
    </xf>
    <xf numFmtId="4" fontId="7" fillId="24" borderId="14" xfId="0" applyNumberFormat="1" applyFont="1" applyFill="1" applyBorder="1" applyAlignment="1">
      <alignment horizontal="center" wrapText="1"/>
    </xf>
    <xf numFmtId="4" fontId="0" fillId="24" borderId="0" xfId="0" applyNumberFormat="1" applyFill="1"/>
    <xf numFmtId="4" fontId="7" fillId="24" borderId="57" xfId="0" applyNumberFormat="1" applyFont="1" applyFill="1" applyBorder="1"/>
    <xf numFmtId="4" fontId="34" fillId="24" borderId="0" xfId="0" applyNumberFormat="1" applyFont="1" applyFill="1"/>
    <xf numFmtId="43" fontId="22" fillId="0" borderId="0" xfId="35" applyNumberFormat="1"/>
    <xf numFmtId="4" fontId="22" fillId="0" borderId="0" xfId="35" applyNumberFormat="1"/>
    <xf numFmtId="0" fontId="22" fillId="0" borderId="0" xfId="35" quotePrefix="1"/>
    <xf numFmtId="4" fontId="0" fillId="0" borderId="0" xfId="0" applyNumberFormat="1"/>
    <xf numFmtId="0" fontId="22" fillId="0" borderId="0" xfId="35" applyAlignment="1">
      <alignment horizontal="right"/>
    </xf>
    <xf numFmtId="43" fontId="22" fillId="0" borderId="0" xfId="35" applyNumberFormat="1" applyAlignment="1">
      <alignment horizontal="right"/>
    </xf>
    <xf numFmtId="43" fontId="8" fillId="0" borderId="0" xfId="0" applyNumberFormat="1" applyFont="1"/>
    <xf numFmtId="4" fontId="7" fillId="24" borderId="61" xfId="0" applyNumberFormat="1" applyFont="1" applyFill="1" applyBorder="1" applyAlignment="1">
      <alignment horizontal="center" wrapText="1"/>
    </xf>
    <xf numFmtId="43" fontId="7" fillId="0" borderId="25" xfId="0" applyNumberFormat="1" applyFont="1" applyFill="1" applyBorder="1" applyAlignment="1">
      <alignment horizontal="right" wrapText="1"/>
    </xf>
    <xf numFmtId="43" fontId="7" fillId="0" borderId="26" xfId="0" applyNumberFormat="1" applyFont="1" applyFill="1" applyBorder="1" applyAlignment="1">
      <alignment horizontal="right" wrapText="1"/>
    </xf>
    <xf numFmtId="0" fontId="8" fillId="0" borderId="18" xfId="0" applyFont="1" applyFill="1" applyBorder="1" applyAlignment="1">
      <alignment horizontal="center" wrapText="1"/>
    </xf>
    <xf numFmtId="0" fontId="8" fillId="0" borderId="45" xfId="0" applyFont="1" applyFill="1" applyBorder="1" applyAlignment="1">
      <alignment wrapText="1"/>
    </xf>
    <xf numFmtId="0" fontId="7" fillId="0" borderId="16" xfId="0" applyFont="1" applyFill="1" applyBorder="1" applyAlignment="1">
      <alignment wrapText="1"/>
    </xf>
    <xf numFmtId="0" fontId="7" fillId="0" borderId="17" xfId="0" applyFont="1" applyFill="1" applyBorder="1" applyAlignment="1">
      <alignment wrapText="1"/>
    </xf>
    <xf numFmtId="0" fontId="8" fillId="0" borderId="21" xfId="0" applyFont="1" applyFill="1" applyBorder="1" applyAlignment="1">
      <alignment horizontal="center" wrapText="1"/>
    </xf>
    <xf numFmtId="0" fontId="8" fillId="0" borderId="46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43" fontId="2" fillId="0" borderId="0" xfId="0" applyNumberFormat="1" applyFont="1" applyFill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center" wrapText="1"/>
    </xf>
    <xf numFmtId="43" fontId="6" fillId="0" borderId="11" xfId="0" applyNumberFormat="1" applyFont="1" applyFill="1" applyBorder="1" applyAlignment="1">
      <alignment wrapText="1"/>
    </xf>
    <xf numFmtId="43" fontId="6" fillId="0" borderId="12" xfId="0" applyNumberFormat="1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8" fillId="0" borderId="13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left" wrapText="1"/>
    </xf>
    <xf numFmtId="0" fontId="7" fillId="0" borderId="24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wrapText="1"/>
    </xf>
    <xf numFmtId="0" fontId="8" fillId="0" borderId="18" xfId="0" applyFont="1" applyFill="1" applyBorder="1" applyAlignment="1">
      <alignment horizontal="left" wrapText="1" indent="1"/>
    </xf>
    <xf numFmtId="0" fontId="8" fillId="0" borderId="19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167" fontId="0" fillId="0" borderId="0" xfId="0" applyNumberFormat="1"/>
    <xf numFmtId="43" fontId="33" fillId="0" borderId="50" xfId="35" applyNumberFormat="1" applyFont="1" applyFill="1" applyBorder="1"/>
    <xf numFmtId="43" fontId="33" fillId="0" borderId="51" xfId="35" applyNumberFormat="1" applyFont="1" applyFill="1" applyBorder="1"/>
    <xf numFmtId="43" fontId="7" fillId="24" borderId="49" xfId="0" applyNumberFormat="1" applyFont="1" applyFill="1" applyBorder="1" applyAlignment="1">
      <alignment horizontal="right" wrapText="1"/>
    </xf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0" fontId="1" fillId="0" borderId="0" xfId="0" applyFont="1"/>
    <xf numFmtId="0" fontId="7" fillId="24" borderId="10" xfId="0" applyFont="1" applyFill="1" applyBorder="1" applyAlignment="1">
      <alignment wrapText="1"/>
    </xf>
    <xf numFmtId="4" fontId="8" fillId="0" borderId="0" xfId="0" applyNumberFormat="1" applyFont="1"/>
    <xf numFmtId="164" fontId="1" fillId="24" borderId="20" xfId="0" applyNumberFormat="1" applyFont="1" applyFill="1" applyBorder="1"/>
    <xf numFmtId="164" fontId="1" fillId="24" borderId="26" xfId="0" applyNumberFormat="1" applyFont="1" applyFill="1" applyBorder="1"/>
    <xf numFmtId="167" fontId="0" fillId="24" borderId="0" xfId="0" applyNumberFormat="1" applyFill="1"/>
    <xf numFmtId="43" fontId="7" fillId="24" borderId="33" xfId="0" applyNumberFormat="1" applyFont="1" applyFill="1" applyBorder="1" applyAlignment="1">
      <alignment horizontal="center" wrapText="1"/>
    </xf>
    <xf numFmtId="4" fontId="7" fillId="0" borderId="0" xfId="0" applyNumberFormat="1" applyFont="1"/>
    <xf numFmtId="164" fontId="1" fillId="24" borderId="42" xfId="0" applyNumberFormat="1" applyFont="1" applyFill="1" applyBorder="1"/>
    <xf numFmtId="4" fontId="1" fillId="24" borderId="25" xfId="0" applyNumberFormat="1" applyFont="1" applyFill="1" applyBorder="1"/>
    <xf numFmtId="165" fontId="1" fillId="24" borderId="26" xfId="0" applyNumberFormat="1" applyFont="1" applyFill="1" applyBorder="1"/>
    <xf numFmtId="165" fontId="1" fillId="0" borderId="26" xfId="0" applyNumberFormat="1" applyFont="1" applyFill="1" applyBorder="1"/>
    <xf numFmtId="165" fontId="1" fillId="24" borderId="42" xfId="0" applyNumberFormat="1" applyFont="1" applyFill="1" applyBorder="1"/>
    <xf numFmtId="4" fontId="1" fillId="24" borderId="0" xfId="0" applyNumberFormat="1" applyFont="1" applyFill="1"/>
    <xf numFmtId="165" fontId="1" fillId="0" borderId="63" xfId="45" applyNumberFormat="1" applyFont="1" applyBorder="1"/>
    <xf numFmtId="164" fontId="1" fillId="24" borderId="35" xfId="0" applyNumberFormat="1" applyFont="1" applyFill="1" applyBorder="1"/>
    <xf numFmtId="164" fontId="1" fillId="24" borderId="41" xfId="0" applyNumberFormat="1" applyFont="1" applyFill="1" applyBorder="1"/>
    <xf numFmtId="4" fontId="1" fillId="24" borderId="40" xfId="0" applyNumberFormat="1" applyFont="1" applyFill="1" applyBorder="1"/>
    <xf numFmtId="165" fontId="1" fillId="24" borderId="35" xfId="0" applyNumberFormat="1" applyFont="1" applyFill="1" applyBorder="1"/>
    <xf numFmtId="165" fontId="1" fillId="24" borderId="41" xfId="0" applyNumberFormat="1" applyFont="1" applyFill="1" applyBorder="1"/>
    <xf numFmtId="164" fontId="1" fillId="24" borderId="19" xfId="0" applyNumberFormat="1" applyFont="1" applyFill="1" applyBorder="1"/>
    <xf numFmtId="164" fontId="1" fillId="24" borderId="56" xfId="0" applyNumberFormat="1" applyFont="1" applyFill="1" applyBorder="1"/>
    <xf numFmtId="0" fontId="8" fillId="24" borderId="11" xfId="0" applyFont="1" applyFill="1" applyBorder="1" applyAlignment="1">
      <alignment horizontal="center"/>
    </xf>
    <xf numFmtId="0" fontId="7" fillId="24" borderId="11" xfId="0" applyFont="1" applyFill="1" applyBorder="1" applyAlignment="1">
      <alignment wrapText="1"/>
    </xf>
    <xf numFmtId="4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" fontId="34" fillId="0" borderId="0" xfId="0" applyNumberFormat="1" applyFont="1"/>
    <xf numFmtId="43" fontId="34" fillId="24" borderId="0" xfId="0" applyNumberFormat="1" applyFont="1" applyFill="1"/>
    <xf numFmtId="43" fontId="34" fillId="0" borderId="0" xfId="0" applyNumberFormat="1" applyFont="1"/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4" fontId="7" fillId="0" borderId="0" xfId="35" applyNumberFormat="1" applyFont="1"/>
    <xf numFmtId="164" fontId="1" fillId="24" borderId="31" xfId="0" applyNumberFormat="1" applyFont="1" applyFill="1" applyBorder="1"/>
    <xf numFmtId="0" fontId="2" fillId="24" borderId="0" xfId="0" applyNumberFormat="1" applyFont="1" applyFill="1"/>
    <xf numFmtId="43" fontId="1" fillId="24" borderId="19" xfId="0" applyNumberFormat="1" applyFont="1" applyFill="1" applyBorder="1" applyAlignment="1">
      <alignment horizontal="right" wrapText="1"/>
    </xf>
    <xf numFmtId="43" fontId="1" fillId="24" borderId="28" xfId="0" applyNumberFormat="1" applyFont="1" applyFill="1" applyBorder="1" applyAlignment="1">
      <alignment horizontal="right" wrapText="1"/>
    </xf>
    <xf numFmtId="43" fontId="1" fillId="24" borderId="20" xfId="0" applyNumberFormat="1" applyFont="1" applyFill="1" applyBorder="1" applyAlignment="1">
      <alignment horizontal="right" wrapText="1"/>
    </xf>
    <xf numFmtId="43" fontId="7" fillId="24" borderId="22" xfId="0" applyNumberFormat="1" applyFont="1" applyFill="1" applyBorder="1" applyAlignment="1">
      <alignment horizontal="right" wrapText="1"/>
    </xf>
    <xf numFmtId="43" fontId="7" fillId="24" borderId="57" xfId="0" applyNumberFormat="1" applyFont="1" applyFill="1" applyBorder="1" applyAlignment="1">
      <alignment horizontal="right" wrapText="1"/>
    </xf>
    <xf numFmtId="43" fontId="7" fillId="24" borderId="58" xfId="0" applyNumberFormat="1" applyFont="1" applyFill="1" applyBorder="1" applyAlignment="1">
      <alignment horizontal="right" wrapText="1"/>
    </xf>
    <xf numFmtId="43" fontId="1" fillId="24" borderId="58" xfId="0" applyNumberFormat="1" applyFont="1" applyFill="1" applyBorder="1" applyAlignment="1">
      <alignment horizontal="right" wrapText="1"/>
    </xf>
    <xf numFmtId="43" fontId="7" fillId="24" borderId="60" xfId="0" applyNumberFormat="1" applyFont="1" applyFill="1" applyBorder="1" applyAlignment="1">
      <alignment horizontal="right" wrapText="1"/>
    </xf>
    <xf numFmtId="4" fontId="1" fillId="24" borderId="11" xfId="0" applyNumberFormat="1" applyFont="1" applyFill="1" applyBorder="1"/>
    <xf numFmtId="164" fontId="1" fillId="24" borderId="58" xfId="0" applyNumberFormat="1" applyFont="1" applyFill="1" applyBorder="1"/>
    <xf numFmtId="164" fontId="1" fillId="24" borderId="59" xfId="0" applyNumberFormat="1" applyFont="1" applyFill="1" applyBorder="1"/>
    <xf numFmtId="4" fontId="1" fillId="24" borderId="57" xfId="0" applyNumberFormat="1" applyFont="1" applyFill="1" applyBorder="1"/>
    <xf numFmtId="0" fontId="1" fillId="24" borderId="58" xfId="0" applyNumberFormat="1" applyFont="1" applyFill="1" applyBorder="1"/>
    <xf numFmtId="165" fontId="1" fillId="24" borderId="59" xfId="0" applyNumberFormat="1" applyFont="1" applyFill="1" applyBorder="1"/>
    <xf numFmtId="4" fontId="1" fillId="24" borderId="19" xfId="0" applyNumberFormat="1" applyFont="1" applyFill="1" applyBorder="1"/>
    <xf numFmtId="0" fontId="1" fillId="24" borderId="0" xfId="0" applyFont="1" applyFill="1"/>
    <xf numFmtId="164" fontId="1" fillId="24" borderId="57" xfId="0" applyNumberFormat="1" applyFont="1" applyFill="1" applyBorder="1"/>
    <xf numFmtId="164" fontId="1" fillId="24" borderId="24" xfId="0" applyNumberFormat="1" applyFont="1" applyFill="1" applyBorder="1"/>
    <xf numFmtId="165" fontId="1" fillId="0" borderId="35" xfId="45" applyNumberFormat="1" applyFont="1" applyBorder="1"/>
    <xf numFmtId="165" fontId="1" fillId="0" borderId="35" xfId="45" applyNumberFormat="1" applyFont="1" applyFill="1" applyBorder="1"/>
    <xf numFmtId="43" fontId="1" fillId="24" borderId="19" xfId="36" applyNumberFormat="1" applyFont="1" applyFill="1" applyBorder="1" applyAlignment="1">
      <alignment horizontal="right" wrapText="1"/>
    </xf>
    <xf numFmtId="164" fontId="1" fillId="24" borderId="19" xfId="0" applyNumberFormat="1" applyFont="1" applyFill="1" applyBorder="1" applyAlignment="1"/>
    <xf numFmtId="164" fontId="1" fillId="24" borderId="20" xfId="0" applyNumberFormat="1" applyFont="1" applyFill="1" applyBorder="1" applyAlignment="1"/>
    <xf numFmtId="4" fontId="1" fillId="24" borderId="24" xfId="0" applyNumberFormat="1" applyFont="1" applyFill="1" applyBorder="1" applyAlignment="1"/>
    <xf numFmtId="0" fontId="1" fillId="24" borderId="19" xfId="0" applyNumberFormat="1" applyFont="1" applyFill="1" applyBorder="1" applyAlignment="1"/>
    <xf numFmtId="165" fontId="1" fillId="24" borderId="20" xfId="0" applyNumberFormat="1" applyFont="1" applyFill="1" applyBorder="1" applyAlignment="1"/>
    <xf numFmtId="165" fontId="1" fillId="24" borderId="19" xfId="0" applyNumberFormat="1" applyFont="1" applyFill="1" applyBorder="1" applyAlignment="1"/>
    <xf numFmtId="165" fontId="1" fillId="0" borderId="63" xfId="45" applyNumberFormat="1" applyFont="1" applyFill="1" applyBorder="1"/>
    <xf numFmtId="43" fontId="1" fillId="0" borderId="0" xfId="0" applyNumberFormat="1" applyFont="1"/>
    <xf numFmtId="164" fontId="7" fillId="24" borderId="24" xfId="0" applyNumberFormat="1" applyFont="1" applyFill="1" applyBorder="1"/>
    <xf numFmtId="166" fontId="1" fillId="24" borderId="20" xfId="0" applyNumberFormat="1" applyFont="1" applyFill="1" applyBorder="1"/>
    <xf numFmtId="4" fontId="1" fillId="24" borderId="24" xfId="0" applyNumberFormat="1" applyFont="1" applyFill="1" applyBorder="1"/>
    <xf numFmtId="0" fontId="1" fillId="24" borderId="19" xfId="0" applyNumberFormat="1" applyFont="1" applyFill="1" applyBorder="1"/>
    <xf numFmtId="0" fontId="1" fillId="0" borderId="19" xfId="45" applyFont="1" applyBorder="1"/>
    <xf numFmtId="0" fontId="1" fillId="24" borderId="20" xfId="0" applyNumberFormat="1" applyFont="1" applyFill="1" applyBorder="1"/>
    <xf numFmtId="43" fontId="1" fillId="0" borderId="19" xfId="0" applyNumberFormat="1" applyFont="1" applyFill="1" applyBorder="1" applyAlignment="1">
      <alignment horizontal="right" wrapText="1"/>
    </xf>
    <xf numFmtId="43" fontId="7" fillId="0" borderId="24" xfId="0" applyNumberFormat="1" applyFont="1" applyFill="1" applyBorder="1" applyAlignment="1">
      <alignment horizontal="right" wrapText="1"/>
    </xf>
    <xf numFmtId="43" fontId="1" fillId="0" borderId="28" xfId="0" applyNumberFormat="1" applyFont="1" applyFill="1" applyBorder="1" applyAlignment="1">
      <alignment horizontal="right" wrapText="1"/>
    </xf>
    <xf numFmtId="43" fontId="1" fillId="0" borderId="20" xfId="0" applyNumberFormat="1" applyFont="1" applyFill="1" applyBorder="1" applyAlignment="1">
      <alignment horizontal="right" wrapText="1"/>
    </xf>
    <xf numFmtId="43" fontId="7" fillId="0" borderId="22" xfId="0" applyNumberFormat="1" applyFont="1" applyFill="1" applyBorder="1" applyAlignment="1">
      <alignment horizontal="right" wrapText="1"/>
    </xf>
    <xf numFmtId="43" fontId="7" fillId="0" borderId="14" xfId="0" applyNumberFormat="1" applyFont="1" applyFill="1" applyBorder="1" applyAlignment="1">
      <alignment horizontal="center" wrapText="1"/>
    </xf>
    <xf numFmtId="4" fontId="7" fillId="0" borderId="43" xfId="0" applyNumberFormat="1" applyFont="1" applyFill="1" applyBorder="1" applyAlignment="1">
      <alignment horizontal="center" wrapText="1"/>
    </xf>
    <xf numFmtId="43" fontId="7" fillId="0" borderId="19" xfId="0" applyNumberFormat="1" applyFont="1" applyFill="1" applyBorder="1" applyAlignment="1">
      <alignment horizontal="right" wrapText="1"/>
    </xf>
    <xf numFmtId="0" fontId="7" fillId="24" borderId="10" xfId="0" applyFont="1" applyFill="1" applyBorder="1" applyAlignment="1">
      <alignment wrapText="1"/>
    </xf>
    <xf numFmtId="43" fontId="36" fillId="24" borderId="25" xfId="0" applyNumberFormat="1" applyFont="1" applyFill="1" applyBorder="1" applyAlignment="1">
      <alignment horizontal="right" wrapText="1"/>
    </xf>
    <xf numFmtId="43" fontId="34" fillId="24" borderId="63" xfId="0" applyNumberFormat="1" applyFont="1" applyFill="1" applyBorder="1" applyAlignment="1">
      <alignment horizontal="right" wrapText="1"/>
    </xf>
    <xf numFmtId="43" fontId="34" fillId="24" borderId="56" xfId="0" applyNumberFormat="1" applyFont="1" applyFill="1" applyBorder="1" applyAlignment="1">
      <alignment horizontal="right" wrapText="1"/>
    </xf>
    <xf numFmtId="43" fontId="34" fillId="24" borderId="42" xfId="0" applyNumberFormat="1" applyFont="1" applyFill="1" applyBorder="1" applyAlignment="1">
      <alignment horizontal="right" wrapText="1"/>
    </xf>
    <xf numFmtId="43" fontId="36" fillId="24" borderId="12" xfId="0" applyNumberFormat="1" applyFont="1" applyFill="1" applyBorder="1" applyAlignment="1">
      <alignment horizontal="right" wrapText="1"/>
    </xf>
    <xf numFmtId="43" fontId="34" fillId="0" borderId="26" xfId="0" applyNumberFormat="1" applyFont="1" applyFill="1" applyBorder="1" applyAlignment="1">
      <alignment horizontal="right" wrapText="1"/>
    </xf>
    <xf numFmtId="43" fontId="36" fillId="24" borderId="55" xfId="0" applyNumberFormat="1" applyFont="1" applyFill="1" applyBorder="1" applyAlignment="1">
      <alignment horizontal="right" wrapText="1"/>
    </xf>
    <xf numFmtId="43" fontId="1" fillId="24" borderId="63" xfId="0" applyNumberFormat="1" applyFont="1" applyFill="1" applyBorder="1" applyAlignment="1">
      <alignment horizontal="right" wrapText="1"/>
    </xf>
    <xf numFmtId="43" fontId="1" fillId="24" borderId="56" xfId="0" applyNumberFormat="1" applyFont="1" applyFill="1" applyBorder="1" applyAlignment="1">
      <alignment horizontal="right" wrapText="1"/>
    </xf>
    <xf numFmtId="43" fontId="1" fillId="24" borderId="42" xfId="0" applyNumberFormat="1" applyFont="1" applyFill="1" applyBorder="1" applyAlignment="1">
      <alignment horizontal="right" wrapText="1"/>
    </xf>
    <xf numFmtId="43" fontId="7" fillId="24" borderId="12" xfId="0" applyNumberFormat="1" applyFont="1" applyFill="1" applyBorder="1" applyAlignment="1">
      <alignment horizontal="right" wrapText="1"/>
    </xf>
    <xf numFmtId="4" fontId="1" fillId="0" borderId="0" xfId="0" applyNumberFormat="1" applyFont="1"/>
    <xf numFmtId="43" fontId="1" fillId="0" borderId="26" xfId="0" applyNumberFormat="1" applyFont="1" applyFill="1" applyBorder="1" applyAlignment="1">
      <alignment horizontal="right" wrapText="1"/>
    </xf>
    <xf numFmtId="43" fontId="1" fillId="0" borderId="63" xfId="0" applyNumberFormat="1" applyFont="1" applyFill="1" applyBorder="1" applyAlignment="1">
      <alignment horizontal="right" wrapText="1"/>
    </xf>
    <xf numFmtId="43" fontId="1" fillId="0" borderId="56" xfId="0" applyNumberFormat="1" applyFont="1" applyFill="1" applyBorder="1" applyAlignment="1">
      <alignment horizontal="right" wrapText="1"/>
    </xf>
    <xf numFmtId="43" fontId="1" fillId="0" borderId="42" xfId="0" applyNumberFormat="1" applyFont="1" applyFill="1" applyBorder="1" applyAlignment="1">
      <alignment horizontal="right" wrapText="1"/>
    </xf>
    <xf numFmtId="43" fontId="7" fillId="0" borderId="12" xfId="0" applyNumberFormat="1" applyFont="1" applyFill="1" applyBorder="1" applyAlignment="1">
      <alignment horizontal="right" wrapText="1"/>
    </xf>
    <xf numFmtId="0" fontId="7" fillId="0" borderId="0" xfId="0" applyFont="1"/>
    <xf numFmtId="0" fontId="7" fillId="24" borderId="10" xfId="0" applyFont="1" applyFill="1" applyBorder="1" applyAlignment="1">
      <alignment wrapText="1"/>
    </xf>
    <xf numFmtId="43" fontId="7" fillId="25" borderId="25" xfId="0" applyNumberFormat="1" applyFont="1" applyFill="1" applyBorder="1" applyAlignment="1">
      <alignment horizontal="right" wrapText="1"/>
    </xf>
    <xf numFmtId="43" fontId="7" fillId="25" borderId="63" xfId="0" applyNumberFormat="1" applyFont="1" applyFill="1" applyBorder="1" applyAlignment="1">
      <alignment horizontal="right" wrapText="1"/>
    </xf>
    <xf numFmtId="43" fontId="1" fillId="25" borderId="63" xfId="0" applyNumberFormat="1" applyFont="1" applyFill="1" applyBorder="1" applyAlignment="1">
      <alignment horizontal="right" wrapText="1"/>
    </xf>
    <xf numFmtId="43" fontId="7" fillId="0" borderId="63" xfId="0" applyNumberFormat="1" applyFont="1" applyFill="1" applyBorder="1" applyAlignment="1">
      <alignment horizontal="right" wrapText="1"/>
    </xf>
    <xf numFmtId="43" fontId="7" fillId="24" borderId="55" xfId="0" applyNumberFormat="1" applyFont="1" applyFill="1" applyBorder="1" applyAlignment="1">
      <alignment horizontal="right" wrapText="1"/>
    </xf>
    <xf numFmtId="43" fontId="0" fillId="0" borderId="0" xfId="0" applyNumberFormat="1" applyAlignment="1"/>
    <xf numFmtId="0" fontId="0" fillId="0" borderId="0" xfId="0" applyAlignment="1"/>
    <xf numFmtId="2" fontId="1" fillId="24" borderId="19" xfId="0" applyNumberFormat="1" applyFont="1" applyFill="1" applyBorder="1" applyAlignment="1">
      <alignment wrapText="1"/>
    </xf>
    <xf numFmtId="2" fontId="1" fillId="24" borderId="18" xfId="0" applyNumberFormat="1" applyFont="1" applyFill="1" applyBorder="1" applyAlignment="1">
      <alignment horizontal="center"/>
    </xf>
    <xf numFmtId="2" fontId="1" fillId="24" borderId="19" xfId="0" applyNumberFormat="1" applyFont="1" applyFill="1" applyBorder="1"/>
    <xf numFmtId="0" fontId="1" fillId="24" borderId="36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10" fontId="7" fillId="24" borderId="3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10" fontId="7" fillId="24" borderId="7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0" fontId="0" fillId="0" borderId="0" xfId="0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0" fontId="7" fillId="0" borderId="0" xfId="0" applyFont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10" fontId="7" fillId="24" borderId="40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15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7" fillId="24" borderId="24" xfId="0" applyNumberFormat="1" applyFont="1" applyFill="1" applyBorder="1"/>
    <xf numFmtId="10" fontId="7" fillId="24" borderId="40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6" fillId="24" borderId="12" xfId="0" applyNumberFormat="1" applyFont="1" applyFill="1" applyBorder="1"/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1" fillId="24" borderId="18" xfId="0" applyFont="1" applyFill="1" applyBorder="1" applyAlignment="1">
      <alignment horizontal="center"/>
    </xf>
    <xf numFmtId="0" fontId="1" fillId="24" borderId="19" xfId="0" applyNumberFormat="1" applyFont="1" applyFill="1" applyBorder="1" applyAlignment="1">
      <alignment wrapText="1"/>
    </xf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70" xfId="0" applyNumberFormat="1" applyFont="1" applyFill="1" applyBorder="1" applyAlignment="1">
      <alignment horizontal="center" wrapText="1"/>
    </xf>
    <xf numFmtId="4" fontId="2" fillId="24" borderId="7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10" fontId="7" fillId="24" borderId="33" xfId="38" applyNumberFormat="1" applyFont="1" applyFill="1" applyBorder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0" fontId="1" fillId="24" borderId="69" xfId="0" applyFont="1" applyFill="1" applyBorder="1" applyAlignment="1">
      <alignment horizontal="center"/>
    </xf>
    <xf numFmtId="0" fontId="1" fillId="24" borderId="70" xfId="0" applyNumberFormat="1" applyFont="1" applyFill="1" applyBorder="1" applyAlignment="1">
      <alignment wrapText="1"/>
    </xf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10" fontId="7" fillId="24" borderId="36" xfId="38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1" fillId="24" borderId="70" xfId="0" applyNumberFormat="1" applyFont="1" applyFill="1" applyBorder="1"/>
    <xf numFmtId="10" fontId="1" fillId="24" borderId="71" xfId="38" applyNumberFormat="1" applyFont="1" applyFill="1" applyBorder="1"/>
    <xf numFmtId="4" fontId="7" fillId="24" borderId="24" xfId="0" applyNumberFormat="1" applyFont="1" applyFill="1" applyBorder="1"/>
    <xf numFmtId="10" fontId="7" fillId="24" borderId="40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168" fontId="0" fillId="0" borderId="0" xfId="0" applyNumberFormat="1" applyAlignment="1">
      <alignment horizontal="right" vertical="top"/>
    </xf>
    <xf numFmtId="4" fontId="0" fillId="0" borderId="0" xfId="0" applyNumberFormat="1" applyAlignment="1">
      <alignment vertical="top"/>
    </xf>
    <xf numFmtId="0" fontId="7" fillId="24" borderId="62" xfId="0" applyFont="1" applyFill="1" applyBorder="1" applyAlignment="1">
      <alignment wrapText="1"/>
    </xf>
    <xf numFmtId="0" fontId="7" fillId="24" borderId="64" xfId="0" applyFont="1" applyFill="1" applyBorder="1" applyAlignment="1">
      <alignment wrapText="1"/>
    </xf>
    <xf numFmtId="0" fontId="7" fillId="24" borderId="32" xfId="0" applyFont="1" applyFill="1" applyBorder="1" applyAlignment="1">
      <alignment horizontal="center" wrapText="1"/>
    </xf>
    <xf numFmtId="0" fontId="7" fillId="24" borderId="61" xfId="0" applyFont="1" applyFill="1" applyBorder="1" applyAlignment="1">
      <alignment horizontal="center" wrapText="1"/>
    </xf>
    <xf numFmtId="0" fontId="3" fillId="24" borderId="32" xfId="0" applyFont="1" applyFill="1" applyBorder="1" applyAlignment="1">
      <alignment horizontal="center"/>
    </xf>
    <xf numFmtId="0" fontId="3" fillId="24" borderId="47" xfId="0" applyFont="1" applyFill="1" applyBorder="1" applyAlignment="1">
      <alignment horizontal="center"/>
    </xf>
    <xf numFmtId="0" fontId="3" fillId="24" borderId="43" xfId="0" applyFont="1" applyFill="1" applyBorder="1" applyAlignment="1">
      <alignment horizontal="center"/>
    </xf>
    <xf numFmtId="0" fontId="4" fillId="24" borderId="49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4" fillId="24" borderId="51" xfId="0" applyFont="1" applyFill="1" applyBorder="1" applyAlignment="1">
      <alignment horizontal="center"/>
    </xf>
    <xf numFmtId="0" fontId="3" fillId="24" borderId="49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3" fillId="24" borderId="51" xfId="0" applyFont="1" applyFill="1" applyBorder="1" applyAlignment="1">
      <alignment horizontal="center"/>
    </xf>
    <xf numFmtId="0" fontId="5" fillId="24" borderId="52" xfId="0" applyFont="1" applyFill="1" applyBorder="1" applyAlignment="1">
      <alignment horizontal="center" vertical="center" wrapText="1"/>
    </xf>
    <xf numFmtId="0" fontId="5" fillId="24" borderId="53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 wrapText="1"/>
    </xf>
    <xf numFmtId="0" fontId="7" fillId="24" borderId="10" xfId="0" applyFont="1" applyFill="1" applyBorder="1" applyAlignment="1">
      <alignment wrapText="1"/>
    </xf>
    <xf numFmtId="0" fontId="7" fillId="24" borderId="13" xfId="0" applyFont="1" applyFill="1" applyBorder="1" applyAlignment="1">
      <alignment wrapText="1"/>
    </xf>
    <xf numFmtId="0" fontId="5" fillId="25" borderId="52" xfId="0" applyFont="1" applyFill="1" applyBorder="1" applyAlignment="1">
      <alignment horizontal="center" vertical="center" wrapText="1"/>
    </xf>
    <xf numFmtId="0" fontId="5" fillId="25" borderId="53" xfId="0" applyFont="1" applyFill="1" applyBorder="1" applyAlignment="1">
      <alignment horizontal="center" vertical="center" wrapText="1"/>
    </xf>
    <xf numFmtId="0" fontId="5" fillId="25" borderId="55" xfId="0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wrapText="1"/>
    </xf>
    <xf numFmtId="0" fontId="7" fillId="0" borderId="62" xfId="0" applyFont="1" applyFill="1" applyBorder="1" applyAlignment="1">
      <alignment wrapText="1"/>
    </xf>
    <xf numFmtId="0" fontId="7" fillId="0" borderId="64" xfId="0" applyFont="1" applyFill="1" applyBorder="1" applyAlignment="1">
      <alignment wrapText="1"/>
    </xf>
  </cellXfs>
  <cellStyles count="51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ejściowe 2" xfId="50"/>
    <cellStyle name="Dane wyjściowe" xfId="26" builtinId="21" customBuiltin="1"/>
    <cellStyle name="Dane wyjściowe 2" xfId="49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5"/>
    <cellStyle name="Normalny_Arkusz1" xfId="35"/>
    <cellStyle name="Normalny_Fundusz Gwarantowany" xfId="36"/>
    <cellStyle name="Obliczenia" xfId="37" builtinId="22" customBuiltin="1"/>
    <cellStyle name="Obliczenia 2" xfId="48"/>
    <cellStyle name="Procentowy" xfId="38" builtinId="5"/>
    <cellStyle name="Suma" xfId="39" builtinId="25" customBuiltin="1"/>
    <cellStyle name="Suma 2" xfId="47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Uwaga 2" xfId="46"/>
    <cellStyle name="Złe" xfId="44" builtinId="27" customBuiltin="1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70" Type="http://schemas.openxmlformats.org/officeDocument/2006/relationships/styles" Target="styles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71" Type="http://schemas.openxmlformats.org/officeDocument/2006/relationships/sharedStrings" Target="sharedString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72" Type="http://schemas.openxmlformats.org/officeDocument/2006/relationships/calcChain" Target="calcChain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4.bin"/></Relationships>
</file>

<file path=xl/worksheets/_rels/sheet1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5.bin"/></Relationships>
</file>

<file path=xl/worksheets/_rels/sheet1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6.bin"/></Relationships>
</file>

<file path=xl/worksheets/_rels/sheet1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8.bin"/></Relationships>
</file>

<file path=xl/worksheets/_rels/sheet1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9.bin"/></Relationships>
</file>

<file path=xl/worksheets/_rels/sheet1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0.bin"/></Relationships>
</file>

<file path=xl/worksheets/_rels/sheet1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1.bin"/></Relationships>
</file>

<file path=xl/worksheets/_rels/sheet1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2.bin"/></Relationships>
</file>

<file path=xl/worksheets/_rels/sheet1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3.bin"/></Relationships>
</file>

<file path=xl/worksheets/_rels/sheet1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4"/>
  <sheetViews>
    <sheetView zoomScaleNormal="100" workbookViewId="0">
      <selection activeCell="E10" sqref="E10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106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322519341.66000003</v>
      </c>
      <c r="E9" s="23">
        <f>E10+E11+E12+E13</f>
        <v>307387061.02999997</v>
      </c>
    </row>
    <row r="10" spans="2:5">
      <c r="B10" s="14" t="s">
        <v>5</v>
      </c>
      <c r="C10" s="93" t="s">
        <v>6</v>
      </c>
      <c r="D10" s="175">
        <f>241526785+75927935.44+4940840.18</f>
        <v>322395560.62</v>
      </c>
      <c r="E10" s="226">
        <f>306785100+601961.03</f>
        <v>307387061.02999997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123781.04</v>
      </c>
      <c r="E13" s="226"/>
    </row>
    <row r="14" spans="2:5">
      <c r="B14" s="14" t="s">
        <v>13</v>
      </c>
      <c r="C14" s="93" t="s">
        <v>14</v>
      </c>
      <c r="D14" s="175">
        <v>123781.04</v>
      </c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546495.16</v>
      </c>
      <c r="E16" s="23">
        <f>E17+E18+E19</f>
        <v>655263.30000000005</v>
      </c>
    </row>
    <row r="17" spans="2:10">
      <c r="B17" s="14" t="s">
        <v>5</v>
      </c>
      <c r="C17" s="93" t="s">
        <v>14</v>
      </c>
      <c r="D17" s="176">
        <v>546495.16</v>
      </c>
      <c r="E17" s="227">
        <v>655263.30000000005</v>
      </c>
    </row>
    <row r="18" spans="2:10" ht="25.5">
      <c r="B18" s="14" t="s">
        <v>7</v>
      </c>
      <c r="C18" s="93" t="s">
        <v>19</v>
      </c>
      <c r="D18" s="175"/>
      <c r="E18" s="226"/>
    </row>
    <row r="19" spans="2:10" ht="13.5" thickBot="1">
      <c r="B19" s="16" t="s">
        <v>9</v>
      </c>
      <c r="C19" s="94" t="s">
        <v>20</v>
      </c>
      <c r="D19" s="177"/>
      <c r="E19" s="228"/>
    </row>
    <row r="20" spans="2:10" ht="13.5" thickBot="1">
      <c r="B20" s="6366" t="s">
        <v>21</v>
      </c>
      <c r="C20" s="6367"/>
      <c r="D20" s="178">
        <f>D9-D16</f>
        <v>321972846.5</v>
      </c>
      <c r="E20" s="229">
        <f>E9-E16</f>
        <v>306731797.72999996</v>
      </c>
      <c r="F20" s="166"/>
      <c r="G20" s="105"/>
    </row>
    <row r="21" spans="2:10" ht="13.5" thickBot="1">
      <c r="B21" s="3"/>
      <c r="C21" s="17"/>
      <c r="D21" s="18"/>
      <c r="E21" s="18"/>
      <c r="G21" s="105"/>
    </row>
    <row r="22" spans="2:10" ht="16.5" thickBot="1">
      <c r="B22" s="4"/>
      <c r="C22" s="5" t="s">
        <v>22</v>
      </c>
      <c r="D22" s="19"/>
      <c r="E22" s="20"/>
    </row>
    <row r="23" spans="2:10" ht="13.5" thickBot="1">
      <c r="B23" s="8"/>
      <c r="C23" s="9" t="s">
        <v>2</v>
      </c>
      <c r="D23" s="98" t="s">
        <v>131</v>
      </c>
      <c r="E23" s="45" t="s">
        <v>259</v>
      </c>
    </row>
    <row r="24" spans="2:10" ht="13.5" thickBot="1">
      <c r="B24" s="21" t="s">
        <v>23</v>
      </c>
      <c r="C24" s="22" t="s">
        <v>24</v>
      </c>
      <c r="D24" s="179">
        <v>321661578.06999999</v>
      </c>
      <c r="E24" s="23">
        <f>D20</f>
        <v>321972846.5</v>
      </c>
      <c r="G24" s="236"/>
    </row>
    <row r="25" spans="2:10">
      <c r="B25" s="21" t="s">
        <v>25</v>
      </c>
      <c r="C25" s="22" t="s">
        <v>26</v>
      </c>
      <c r="D25" s="179">
        <v>-2282540.73</v>
      </c>
      <c r="E25" s="110">
        <v>-15966079.120000005</v>
      </c>
      <c r="F25" s="105"/>
      <c r="G25" s="147"/>
      <c r="H25" s="105"/>
      <c r="I25" s="105"/>
      <c r="J25" s="147"/>
    </row>
    <row r="26" spans="2:10">
      <c r="B26" s="24" t="s">
        <v>27</v>
      </c>
      <c r="C26" s="25" t="s">
        <v>28</v>
      </c>
      <c r="D26" s="180">
        <v>54116162.689999998</v>
      </c>
      <c r="E26" s="111">
        <v>43582463.780000001</v>
      </c>
      <c r="F26" s="105"/>
      <c r="G26" s="105"/>
      <c r="H26" s="105"/>
      <c r="I26" s="105"/>
      <c r="J26" s="147"/>
    </row>
    <row r="27" spans="2:10">
      <c r="B27" s="26" t="s">
        <v>5</v>
      </c>
      <c r="C27" s="15" t="s">
        <v>29</v>
      </c>
      <c r="D27" s="181">
        <v>49113191.049999997</v>
      </c>
      <c r="E27" s="231">
        <v>39597484.489999995</v>
      </c>
      <c r="F27" s="105"/>
      <c r="G27" s="105"/>
      <c r="H27" s="105"/>
      <c r="I27" s="105"/>
      <c r="J27" s="147"/>
    </row>
    <row r="28" spans="2:10">
      <c r="B28" s="26" t="s">
        <v>7</v>
      </c>
      <c r="C28" s="15" t="s">
        <v>30</v>
      </c>
      <c r="D28" s="181"/>
      <c r="E28" s="231"/>
      <c r="F28" s="105"/>
      <c r="G28" s="105"/>
      <c r="H28" s="105"/>
      <c r="I28" s="105"/>
      <c r="J28" s="147"/>
    </row>
    <row r="29" spans="2:10">
      <c r="B29" s="26" t="s">
        <v>9</v>
      </c>
      <c r="C29" s="15" t="s">
        <v>31</v>
      </c>
      <c r="D29" s="181">
        <v>5002971.6399999997</v>
      </c>
      <c r="E29" s="231">
        <v>3984979.29</v>
      </c>
      <c r="F29" s="105"/>
      <c r="G29" s="105"/>
      <c r="H29" s="105"/>
      <c r="I29" s="105"/>
      <c r="J29" s="147"/>
    </row>
    <row r="30" spans="2:10">
      <c r="B30" s="24" t="s">
        <v>32</v>
      </c>
      <c r="C30" s="27" t="s">
        <v>33</v>
      </c>
      <c r="D30" s="180">
        <v>56398703.420000002</v>
      </c>
      <c r="E30" s="111">
        <v>59548542.900000006</v>
      </c>
      <c r="F30" s="105"/>
      <c r="G30" s="105"/>
      <c r="H30" s="105"/>
      <c r="I30" s="105"/>
      <c r="J30" s="147"/>
    </row>
    <row r="31" spans="2:10">
      <c r="B31" s="26" t="s">
        <v>5</v>
      </c>
      <c r="C31" s="15" t="s">
        <v>34</v>
      </c>
      <c r="D31" s="181">
        <v>46917319.090000004</v>
      </c>
      <c r="E31" s="231">
        <v>45459597.950000003</v>
      </c>
      <c r="F31" s="105"/>
      <c r="G31" s="105"/>
      <c r="H31" s="105"/>
      <c r="I31" s="105"/>
      <c r="J31" s="147"/>
    </row>
    <row r="32" spans="2:10">
      <c r="B32" s="26" t="s">
        <v>7</v>
      </c>
      <c r="C32" s="15" t="s">
        <v>35</v>
      </c>
      <c r="D32" s="181"/>
      <c r="E32" s="231"/>
      <c r="F32" s="105"/>
      <c r="G32" s="105"/>
      <c r="H32" s="105"/>
      <c r="I32" s="105"/>
      <c r="J32" s="147"/>
    </row>
    <row r="33" spans="2:10">
      <c r="B33" s="26" t="s">
        <v>9</v>
      </c>
      <c r="C33" s="15" t="s">
        <v>36</v>
      </c>
      <c r="D33" s="181">
        <v>5905707.1699999999</v>
      </c>
      <c r="E33" s="231">
        <v>4842543.9800000004</v>
      </c>
      <c r="F33" s="105"/>
      <c r="G33" s="105"/>
      <c r="H33" s="105"/>
      <c r="I33" s="105"/>
      <c r="J33" s="147"/>
    </row>
    <row r="34" spans="2:10">
      <c r="B34" s="26" t="s">
        <v>11</v>
      </c>
      <c r="C34" s="15" t="s">
        <v>37</v>
      </c>
      <c r="D34" s="181"/>
      <c r="E34" s="231"/>
      <c r="F34" s="105"/>
      <c r="G34" s="105"/>
      <c r="H34" s="105"/>
      <c r="I34" s="105"/>
      <c r="J34" s="147"/>
    </row>
    <row r="35" spans="2:10" ht="25.5">
      <c r="B35" s="26" t="s">
        <v>38</v>
      </c>
      <c r="C35" s="15" t="s">
        <v>39</v>
      </c>
      <c r="D35" s="181"/>
      <c r="E35" s="231"/>
      <c r="F35" s="105"/>
      <c r="G35" s="105"/>
      <c r="H35" s="105"/>
      <c r="I35" s="105"/>
      <c r="J35" s="147"/>
    </row>
    <row r="36" spans="2:10">
      <c r="B36" s="26" t="s">
        <v>40</v>
      </c>
      <c r="C36" s="15" t="s">
        <v>41</v>
      </c>
      <c r="D36" s="181"/>
      <c r="E36" s="231"/>
      <c r="F36" s="105"/>
      <c r="G36" s="105"/>
      <c r="H36" s="105"/>
      <c r="I36" s="105"/>
      <c r="J36" s="147"/>
    </row>
    <row r="37" spans="2:10" ht="13.5" thickBot="1">
      <c r="B37" s="28" t="s">
        <v>42</v>
      </c>
      <c r="C37" s="29" t="s">
        <v>43</v>
      </c>
      <c r="D37" s="181">
        <v>3575677.16</v>
      </c>
      <c r="E37" s="231">
        <v>9246400.9700000007</v>
      </c>
      <c r="F37" s="105"/>
      <c r="G37" s="105"/>
      <c r="H37" s="105"/>
      <c r="I37" s="105"/>
      <c r="J37" s="147"/>
    </row>
    <row r="38" spans="2:10">
      <c r="B38" s="21" t="s">
        <v>44</v>
      </c>
      <c r="C38" s="22" t="s">
        <v>45</v>
      </c>
      <c r="D38" s="179">
        <v>2593809.16</v>
      </c>
      <c r="E38" s="23">
        <v>725030.35</v>
      </c>
      <c r="G38" s="236"/>
    </row>
    <row r="39" spans="2:10" ht="13.5" thickBot="1">
      <c r="B39" s="30" t="s">
        <v>46</v>
      </c>
      <c r="C39" s="31" t="s">
        <v>47</v>
      </c>
      <c r="D39" s="182">
        <v>321972846.5</v>
      </c>
      <c r="E39" s="242">
        <v>306731797.73000002</v>
      </c>
      <c r="F39" s="166"/>
      <c r="G39" s="92"/>
    </row>
    <row r="40" spans="2:10" ht="13.5" thickBot="1">
      <c r="B40" s="32"/>
      <c r="C40" s="33"/>
      <c r="D40" s="183"/>
      <c r="E40" s="153"/>
      <c r="G40" s="105"/>
    </row>
    <row r="41" spans="2:10" ht="16.5" thickBot="1">
      <c r="B41" s="4"/>
      <c r="C41" s="34" t="s">
        <v>48</v>
      </c>
      <c r="D41" s="6"/>
      <c r="E41" s="7"/>
      <c r="G41" s="105"/>
    </row>
    <row r="42" spans="2:10" ht="13.5" thickBot="1">
      <c r="B42" s="8"/>
      <c r="C42" s="46" t="s">
        <v>49</v>
      </c>
      <c r="D42" s="109" t="s">
        <v>131</v>
      </c>
      <c r="E42" s="45" t="s">
        <v>259</v>
      </c>
      <c r="G42" s="105"/>
    </row>
    <row r="43" spans="2:10">
      <c r="B43" s="36" t="s">
        <v>27</v>
      </c>
      <c r="C43" s="37" t="s">
        <v>50</v>
      </c>
      <c r="D43" s="100"/>
      <c r="E43" s="44"/>
      <c r="G43" s="105"/>
    </row>
    <row r="44" spans="2:10">
      <c r="B44" s="39" t="s">
        <v>5</v>
      </c>
      <c r="C44" s="40" t="s">
        <v>51</v>
      </c>
      <c r="D44" s="184">
        <v>14492515.8246</v>
      </c>
      <c r="E44" s="144">
        <v>14393933.256100001</v>
      </c>
      <c r="G44" s="105"/>
    </row>
    <row r="45" spans="2:10" ht="13.5" thickBot="1">
      <c r="B45" s="41" t="s">
        <v>7</v>
      </c>
      <c r="C45" s="42" t="s">
        <v>52</v>
      </c>
      <c r="D45" s="185">
        <v>14393933.256100001</v>
      </c>
      <c r="E45" s="148">
        <v>13681525.652100001</v>
      </c>
      <c r="G45" s="105"/>
    </row>
    <row r="46" spans="2:10">
      <c r="B46" s="36" t="s">
        <v>32</v>
      </c>
      <c r="C46" s="37" t="s">
        <v>53</v>
      </c>
      <c r="D46" s="186"/>
      <c r="E46" s="149"/>
    </row>
    <row r="47" spans="2:10">
      <c r="B47" s="39" t="s">
        <v>5</v>
      </c>
      <c r="C47" s="40" t="s">
        <v>51</v>
      </c>
      <c r="D47" s="184">
        <v>22.195</v>
      </c>
      <c r="E47" s="150">
        <v>22.368649400507</v>
      </c>
    </row>
    <row r="48" spans="2:10">
      <c r="B48" s="39" t="s">
        <v>7</v>
      </c>
      <c r="C48" s="40" t="s">
        <v>54</v>
      </c>
      <c r="D48" s="187">
        <v>21.980699999999999</v>
      </c>
      <c r="E48" s="151">
        <v>22.2423</v>
      </c>
    </row>
    <row r="49" spans="2:5">
      <c r="B49" s="39" t="s">
        <v>9</v>
      </c>
      <c r="C49" s="40" t="s">
        <v>55</v>
      </c>
      <c r="D49" s="187">
        <v>22.380199999999999</v>
      </c>
      <c r="E49" s="151">
        <v>22.4194</v>
      </c>
    </row>
    <row r="50" spans="2:5" ht="13.5" thickBot="1">
      <c r="B50" s="41" t="s">
        <v>11</v>
      </c>
      <c r="C50" s="42" t="s">
        <v>52</v>
      </c>
      <c r="D50" s="188">
        <v>22.368649400507</v>
      </c>
      <c r="E50" s="152">
        <v>22.419414729739501</v>
      </c>
    </row>
    <row r="51" spans="2:5" ht="13.5" thickBot="1">
      <c r="B51" s="32"/>
      <c r="C51" s="33"/>
      <c r="D51" s="153"/>
      <c r="E51" s="153"/>
    </row>
    <row r="52" spans="2:5" ht="16.5" thickBot="1">
      <c r="B52" s="257"/>
      <c r="C52" s="258" t="s">
        <v>56</v>
      </c>
      <c r="D52" s="259"/>
      <c r="E52" s="249"/>
    </row>
    <row r="53" spans="2:5" ht="23.25" customHeight="1" thickBot="1">
      <c r="B53" s="6368" t="s">
        <v>57</v>
      </c>
      <c r="C53" s="6369"/>
      <c r="D53" s="260" t="s">
        <v>58</v>
      </c>
      <c r="E53" s="261" t="s">
        <v>59</v>
      </c>
    </row>
    <row r="54" spans="2:5" ht="13.5" thickBot="1">
      <c r="B54" s="262" t="s">
        <v>27</v>
      </c>
      <c r="C54" s="251" t="s">
        <v>60</v>
      </c>
      <c r="D54" s="282">
        <v>307387061.02999997</v>
      </c>
      <c r="E54" s="283">
        <v>1.002136274441872</v>
      </c>
    </row>
    <row r="55" spans="2:5" ht="25.5">
      <c r="B55" s="263" t="s">
        <v>5</v>
      </c>
      <c r="C55" s="264" t="s">
        <v>61</v>
      </c>
      <c r="D55" s="284">
        <v>306785100</v>
      </c>
      <c r="E55" s="285">
        <v>1.0001737748430208</v>
      </c>
    </row>
    <row r="56" spans="2:5">
      <c r="B56" s="253" t="s">
        <v>268</v>
      </c>
      <c r="C56" s="245" t="s">
        <v>269</v>
      </c>
      <c r="D56" s="275">
        <v>306785100</v>
      </c>
      <c r="E56" s="276">
        <f>E55</f>
        <v>1.0001737748430208</v>
      </c>
    </row>
    <row r="57" spans="2:5">
      <c r="B57" s="246" t="s">
        <v>270</v>
      </c>
      <c r="C57" s="245" t="s">
        <v>271</v>
      </c>
      <c r="D57" s="275">
        <v>0</v>
      </c>
      <c r="E57" s="276">
        <v>0</v>
      </c>
    </row>
    <row r="58" spans="2:5">
      <c r="B58" s="246" t="s">
        <v>272</v>
      </c>
      <c r="C58" s="245" t="s">
        <v>273</v>
      </c>
      <c r="D58" s="247">
        <v>0</v>
      </c>
      <c r="E58" s="276">
        <v>0</v>
      </c>
    </row>
    <row r="59" spans="2:5" ht="25.5">
      <c r="B59" s="253" t="s">
        <v>7</v>
      </c>
      <c r="C59" s="254" t="s">
        <v>62</v>
      </c>
      <c r="D59" s="275">
        <v>0</v>
      </c>
      <c r="E59" s="276">
        <v>0</v>
      </c>
    </row>
    <row r="60" spans="2:5">
      <c r="B60" s="253" t="s">
        <v>9</v>
      </c>
      <c r="C60" s="254" t="s">
        <v>63</v>
      </c>
      <c r="D60" s="275">
        <v>0</v>
      </c>
      <c r="E60" s="276">
        <v>0</v>
      </c>
    </row>
    <row r="61" spans="2:5" ht="24" customHeight="1">
      <c r="B61" s="253" t="s">
        <v>274</v>
      </c>
      <c r="C61" s="254" t="s">
        <v>275</v>
      </c>
      <c r="D61" s="275">
        <v>0</v>
      </c>
      <c r="E61" s="276">
        <v>0</v>
      </c>
    </row>
    <row r="62" spans="2:5">
      <c r="B62" s="253" t="s">
        <v>276</v>
      </c>
      <c r="C62" s="254" t="s">
        <v>16</v>
      </c>
      <c r="D62" s="275">
        <v>0</v>
      </c>
      <c r="E62" s="276">
        <v>0</v>
      </c>
    </row>
    <row r="63" spans="2:5">
      <c r="B63" s="253" t="s">
        <v>11</v>
      </c>
      <c r="C63" s="254" t="s">
        <v>64</v>
      </c>
      <c r="D63" s="275">
        <v>0</v>
      </c>
      <c r="E63" s="276">
        <v>0</v>
      </c>
    </row>
    <row r="64" spans="2:5">
      <c r="B64" s="253" t="s">
        <v>13</v>
      </c>
      <c r="C64" s="254" t="s">
        <v>275</v>
      </c>
      <c r="D64" s="275">
        <v>0</v>
      </c>
      <c r="E64" s="276">
        <v>0</v>
      </c>
    </row>
    <row r="65" spans="2:5">
      <c r="B65" s="253" t="s">
        <v>15</v>
      </c>
      <c r="C65" s="254" t="s">
        <v>16</v>
      </c>
      <c r="D65" s="275">
        <v>0</v>
      </c>
      <c r="E65" s="276">
        <v>0</v>
      </c>
    </row>
    <row r="66" spans="2:5">
      <c r="B66" s="253" t="s">
        <v>38</v>
      </c>
      <c r="C66" s="254" t="s">
        <v>65</v>
      </c>
      <c r="D66" s="275">
        <v>0</v>
      </c>
      <c r="E66" s="276">
        <v>0</v>
      </c>
    </row>
    <row r="67" spans="2:5">
      <c r="B67" s="265" t="s">
        <v>40</v>
      </c>
      <c r="C67" s="266" t="s">
        <v>66</v>
      </c>
      <c r="D67" s="277">
        <v>0</v>
      </c>
      <c r="E67" s="276">
        <v>0</v>
      </c>
    </row>
    <row r="68" spans="2:5">
      <c r="B68" s="265" t="s">
        <v>277</v>
      </c>
      <c r="C68" s="266" t="s">
        <v>278</v>
      </c>
      <c r="D68" s="277">
        <v>0</v>
      </c>
      <c r="E68" s="278">
        <v>0</v>
      </c>
    </row>
    <row r="69" spans="2:5">
      <c r="B69" s="265" t="s">
        <v>279</v>
      </c>
      <c r="C69" s="266" t="s">
        <v>280</v>
      </c>
      <c r="D69" s="277">
        <v>0</v>
      </c>
      <c r="E69" s="278">
        <v>0</v>
      </c>
    </row>
    <row r="70" spans="2:5">
      <c r="B70" s="265" t="s">
        <v>281</v>
      </c>
      <c r="C70" s="266" t="s">
        <v>282</v>
      </c>
      <c r="D70" s="277">
        <v>0</v>
      </c>
      <c r="E70" s="278">
        <v>0</v>
      </c>
    </row>
    <row r="71" spans="2:5">
      <c r="B71" s="265" t="s">
        <v>283</v>
      </c>
      <c r="C71" s="266" t="s">
        <v>284</v>
      </c>
      <c r="D71" s="277">
        <v>0</v>
      </c>
      <c r="E71" s="278">
        <v>0</v>
      </c>
    </row>
    <row r="72" spans="2:5" ht="25.5">
      <c r="B72" s="265" t="s">
        <v>42</v>
      </c>
      <c r="C72" s="266" t="s">
        <v>67</v>
      </c>
      <c r="D72" s="277">
        <v>0</v>
      </c>
      <c r="E72" s="278">
        <v>0</v>
      </c>
    </row>
    <row r="73" spans="2:5">
      <c r="B73" s="265" t="s">
        <v>285</v>
      </c>
      <c r="C73" s="266" t="s">
        <v>286</v>
      </c>
      <c r="D73" s="277">
        <v>0</v>
      </c>
      <c r="E73" s="278">
        <v>0</v>
      </c>
    </row>
    <row r="74" spans="2:5">
      <c r="B74" s="265" t="s">
        <v>287</v>
      </c>
      <c r="C74" s="266" t="s">
        <v>288</v>
      </c>
      <c r="D74" s="277">
        <v>0</v>
      </c>
      <c r="E74" s="278">
        <v>0</v>
      </c>
    </row>
    <row r="75" spans="2:5">
      <c r="B75" s="265" t="s">
        <v>289</v>
      </c>
      <c r="C75" s="266" t="s">
        <v>290</v>
      </c>
      <c r="D75" s="275">
        <v>0</v>
      </c>
      <c r="E75" s="278">
        <v>0</v>
      </c>
    </row>
    <row r="76" spans="2:5">
      <c r="B76" s="265" t="s">
        <v>291</v>
      </c>
      <c r="C76" s="266" t="s">
        <v>292</v>
      </c>
      <c r="D76" s="277">
        <v>0</v>
      </c>
      <c r="E76" s="278">
        <v>0</v>
      </c>
    </row>
    <row r="77" spans="2:5">
      <c r="B77" s="265" t="s">
        <v>293</v>
      </c>
      <c r="C77" s="266" t="s">
        <v>294</v>
      </c>
      <c r="D77" s="277">
        <v>0</v>
      </c>
      <c r="E77" s="278">
        <v>0</v>
      </c>
    </row>
    <row r="78" spans="2:5">
      <c r="B78" s="265" t="s">
        <v>68</v>
      </c>
      <c r="C78" s="266" t="s">
        <v>69</v>
      </c>
      <c r="D78" s="277">
        <v>0</v>
      </c>
      <c r="E78" s="278">
        <v>0</v>
      </c>
    </row>
    <row r="79" spans="2:5">
      <c r="B79" s="253" t="s">
        <v>70</v>
      </c>
      <c r="C79" s="254" t="s">
        <v>71</v>
      </c>
      <c r="D79" s="275">
        <v>0</v>
      </c>
      <c r="E79" s="276">
        <v>0</v>
      </c>
    </row>
    <row r="80" spans="2:5">
      <c r="B80" s="253" t="s">
        <v>295</v>
      </c>
      <c r="C80" s="254" t="s">
        <v>296</v>
      </c>
      <c r="D80" s="275">
        <v>0</v>
      </c>
      <c r="E80" s="276">
        <v>0</v>
      </c>
    </row>
    <row r="81" spans="2:5">
      <c r="B81" s="253" t="s">
        <v>297</v>
      </c>
      <c r="C81" s="254" t="s">
        <v>298</v>
      </c>
      <c r="D81" s="275">
        <v>0</v>
      </c>
      <c r="E81" s="276">
        <v>0</v>
      </c>
    </row>
    <row r="82" spans="2:5">
      <c r="B82" s="253" t="s">
        <v>299</v>
      </c>
      <c r="C82" s="254" t="s">
        <v>300</v>
      </c>
      <c r="D82" s="275">
        <v>0</v>
      </c>
      <c r="E82" s="276">
        <v>0</v>
      </c>
    </row>
    <row r="83" spans="2:5">
      <c r="B83" s="253" t="s">
        <v>301</v>
      </c>
      <c r="C83" s="254" t="s">
        <v>302</v>
      </c>
      <c r="D83" s="275">
        <v>0</v>
      </c>
      <c r="E83" s="276">
        <v>0</v>
      </c>
    </row>
    <row r="84" spans="2:5">
      <c r="B84" s="253" t="s">
        <v>72</v>
      </c>
      <c r="C84" s="254" t="s">
        <v>73</v>
      </c>
      <c r="D84" s="275">
        <v>0</v>
      </c>
      <c r="E84" s="276">
        <v>0</v>
      </c>
    </row>
    <row r="85" spans="2:5">
      <c r="B85" s="253" t="s">
        <v>74</v>
      </c>
      <c r="C85" s="254" t="s">
        <v>75</v>
      </c>
      <c r="D85" s="286">
        <v>601961.03</v>
      </c>
      <c r="E85" s="287">
        <v>1.9624995988510945E-3</v>
      </c>
    </row>
    <row r="86" spans="2:5" ht="13.5" thickBot="1">
      <c r="B86" s="267" t="s">
        <v>76</v>
      </c>
      <c r="C86" s="268" t="s">
        <v>77</v>
      </c>
      <c r="D86" s="279">
        <v>0</v>
      </c>
      <c r="E86" s="248">
        <v>0</v>
      </c>
    </row>
    <row r="87" spans="2:5" ht="26.25" thickBot="1">
      <c r="B87" s="269" t="s">
        <v>32</v>
      </c>
      <c r="C87" s="270" t="s">
        <v>78</v>
      </c>
      <c r="D87" s="271">
        <v>0</v>
      </c>
      <c r="E87" s="272">
        <v>0</v>
      </c>
    </row>
    <row r="88" spans="2:5" ht="13.5" thickBot="1">
      <c r="B88" s="250" t="s">
        <v>79</v>
      </c>
      <c r="C88" s="251" t="s">
        <v>80</v>
      </c>
      <c r="D88" s="252">
        <v>0</v>
      </c>
      <c r="E88" s="273">
        <v>0</v>
      </c>
    </row>
    <row r="89" spans="2:5" ht="13.5" thickBot="1">
      <c r="B89" s="250" t="s">
        <v>81</v>
      </c>
      <c r="C89" s="251" t="s">
        <v>82</v>
      </c>
      <c r="D89" s="252">
        <v>0</v>
      </c>
      <c r="E89" s="274">
        <v>0</v>
      </c>
    </row>
    <row r="90" spans="2:5" ht="13.5" thickBot="1">
      <c r="B90" s="250" t="s">
        <v>83</v>
      </c>
      <c r="C90" s="251" t="s">
        <v>84</v>
      </c>
      <c r="D90" s="291">
        <v>655263.30000000005</v>
      </c>
      <c r="E90" s="302">
        <v>2.1362744418718343E-3</v>
      </c>
    </row>
    <row r="91" spans="2:5">
      <c r="B91" s="250" t="s">
        <v>85</v>
      </c>
      <c r="C91" s="251" t="s">
        <v>86</v>
      </c>
      <c r="D91" s="291">
        <v>306731797.72999996</v>
      </c>
      <c r="E91" s="313">
        <v>1.0000000000000002</v>
      </c>
    </row>
    <row r="92" spans="2:5">
      <c r="B92" s="253" t="s">
        <v>5</v>
      </c>
      <c r="C92" s="254" t="s">
        <v>87</v>
      </c>
      <c r="D92" s="316">
        <v>306731797.72999996</v>
      </c>
      <c r="E92" s="317">
        <v>1.0000000000000002</v>
      </c>
    </row>
    <row r="93" spans="2:5">
      <c r="B93" s="253" t="s">
        <v>7</v>
      </c>
      <c r="C93" s="254" t="s">
        <v>88</v>
      </c>
      <c r="D93" s="275">
        <v>0</v>
      </c>
      <c r="E93" s="276">
        <v>0</v>
      </c>
    </row>
    <row r="94" spans="2:5" ht="13.5" thickBot="1">
      <c r="B94" s="255" t="s">
        <v>9</v>
      </c>
      <c r="C94" s="256" t="s">
        <v>89</v>
      </c>
      <c r="D94" s="280">
        <v>0</v>
      </c>
      <c r="E94" s="281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57031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112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14830576.91</v>
      </c>
      <c r="E9" s="23">
        <f>E10+E11+E12+E13</f>
        <v>16497289.250000002</v>
      </c>
    </row>
    <row r="10" spans="2:5">
      <c r="B10" s="14" t="s">
        <v>5</v>
      </c>
      <c r="C10" s="93" t="s">
        <v>6</v>
      </c>
      <c r="D10" s="175">
        <f>14462811.95+311418.39</f>
        <v>14774230.34</v>
      </c>
      <c r="E10" s="226">
        <f>16257227.46+192900.67</f>
        <v>16450128.130000001</v>
      </c>
    </row>
    <row r="11" spans="2:5">
      <c r="B11" s="14" t="s">
        <v>7</v>
      </c>
      <c r="C11" s="93" t="s">
        <v>8</v>
      </c>
      <c r="D11" s="175">
        <v>1.72</v>
      </c>
      <c r="E11" s="226">
        <v>1.4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56344.85</v>
      </c>
      <c r="E13" s="226">
        <f>E14</f>
        <v>47159.72</v>
      </c>
    </row>
    <row r="14" spans="2:5">
      <c r="B14" s="14" t="s">
        <v>13</v>
      </c>
      <c r="C14" s="93" t="s">
        <v>14</v>
      </c>
      <c r="D14" s="175">
        <v>56344.85</v>
      </c>
      <c r="E14" s="226">
        <v>47159.72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28826.23</v>
      </c>
      <c r="E16" s="23">
        <f>E17+E18+E19</f>
        <v>55511.08</v>
      </c>
    </row>
    <row r="17" spans="2:9">
      <c r="B17" s="14" t="s">
        <v>5</v>
      </c>
      <c r="C17" s="93" t="s">
        <v>14</v>
      </c>
      <c r="D17" s="176">
        <v>28826.23</v>
      </c>
      <c r="E17" s="227">
        <v>55511.08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14801750.68</v>
      </c>
      <c r="E20" s="229">
        <f>E9-E16</f>
        <v>16441778.170000002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12754510.51</v>
      </c>
      <c r="E24" s="23">
        <f>D20</f>
        <v>14801750.68</v>
      </c>
      <c r="I24" s="236"/>
    </row>
    <row r="25" spans="2:9">
      <c r="B25" s="21" t="s">
        <v>25</v>
      </c>
      <c r="C25" s="22" t="s">
        <v>26</v>
      </c>
      <c r="D25" s="95">
        <v>2185201.2999999989</v>
      </c>
      <c r="E25" s="110">
        <v>2531087.39</v>
      </c>
      <c r="F25" s="105"/>
      <c r="G25" s="92"/>
      <c r="I25" s="236"/>
    </row>
    <row r="26" spans="2:9">
      <c r="B26" s="24" t="s">
        <v>27</v>
      </c>
      <c r="C26" s="25" t="s">
        <v>28</v>
      </c>
      <c r="D26" s="96">
        <v>6694741.3299999991</v>
      </c>
      <c r="E26" s="111">
        <v>6576558.4000000004</v>
      </c>
      <c r="F26" s="105"/>
      <c r="I26" s="236"/>
    </row>
    <row r="27" spans="2:9">
      <c r="B27" s="26" t="s">
        <v>5</v>
      </c>
      <c r="C27" s="15" t="s">
        <v>29</v>
      </c>
      <c r="D27" s="175">
        <v>4875067.3</v>
      </c>
      <c r="E27" s="231">
        <v>4879018.51</v>
      </c>
      <c r="F27" s="105"/>
      <c r="I27" s="236"/>
    </row>
    <row r="28" spans="2:9">
      <c r="B28" s="26" t="s">
        <v>7</v>
      </c>
      <c r="C28" s="15" t="s">
        <v>30</v>
      </c>
      <c r="D28" s="175"/>
      <c r="E28" s="231"/>
      <c r="F28" s="105"/>
      <c r="I28" s="236"/>
    </row>
    <row r="29" spans="2:9">
      <c r="B29" s="26" t="s">
        <v>9</v>
      </c>
      <c r="C29" s="15" t="s">
        <v>31</v>
      </c>
      <c r="D29" s="175">
        <v>1819674.03</v>
      </c>
      <c r="E29" s="231">
        <v>1697539.89</v>
      </c>
      <c r="F29" s="105"/>
      <c r="I29" s="236"/>
    </row>
    <row r="30" spans="2:9">
      <c r="B30" s="24" t="s">
        <v>32</v>
      </c>
      <c r="C30" s="27" t="s">
        <v>33</v>
      </c>
      <c r="D30" s="96">
        <v>4509540.03</v>
      </c>
      <c r="E30" s="111">
        <v>4045471.01</v>
      </c>
      <c r="F30" s="105"/>
      <c r="G30" s="92"/>
      <c r="I30" s="236"/>
    </row>
    <row r="31" spans="2:9">
      <c r="B31" s="26" t="s">
        <v>5</v>
      </c>
      <c r="C31" s="15" t="s">
        <v>34</v>
      </c>
      <c r="D31" s="175">
        <v>2486182.7800000003</v>
      </c>
      <c r="E31" s="231">
        <v>2504020.9000000004</v>
      </c>
      <c r="F31" s="105"/>
      <c r="I31" s="236"/>
    </row>
    <row r="32" spans="2:9">
      <c r="B32" s="26" t="s">
        <v>7</v>
      </c>
      <c r="C32" s="15" t="s">
        <v>35</v>
      </c>
      <c r="D32" s="175"/>
      <c r="E32" s="231"/>
      <c r="F32" s="105"/>
      <c r="I32" s="236"/>
    </row>
    <row r="33" spans="2:9">
      <c r="B33" s="26" t="s">
        <v>9</v>
      </c>
      <c r="C33" s="15" t="s">
        <v>36</v>
      </c>
      <c r="D33" s="175">
        <v>750831.87</v>
      </c>
      <c r="E33" s="231">
        <v>673598.51</v>
      </c>
      <c r="F33" s="105"/>
      <c r="I33" s="236"/>
    </row>
    <row r="34" spans="2:9">
      <c r="B34" s="26" t="s">
        <v>11</v>
      </c>
      <c r="C34" s="15" t="s">
        <v>37</v>
      </c>
      <c r="D34" s="175"/>
      <c r="E34" s="231"/>
      <c r="F34" s="105"/>
      <c r="I34" s="236"/>
    </row>
    <row r="35" spans="2:9" ht="25.5">
      <c r="B35" s="26" t="s">
        <v>38</v>
      </c>
      <c r="C35" s="15" t="s">
        <v>39</v>
      </c>
      <c r="D35" s="175"/>
      <c r="E35" s="231"/>
      <c r="F35" s="105"/>
      <c r="I35" s="236"/>
    </row>
    <row r="36" spans="2:9">
      <c r="B36" s="26" t="s">
        <v>40</v>
      </c>
      <c r="C36" s="15" t="s">
        <v>41</v>
      </c>
      <c r="D36" s="175"/>
      <c r="E36" s="231"/>
      <c r="F36" s="105"/>
      <c r="I36" s="236"/>
    </row>
    <row r="37" spans="2:9" ht="13.5" thickBot="1">
      <c r="B37" s="28" t="s">
        <v>42</v>
      </c>
      <c r="C37" s="29" t="s">
        <v>43</v>
      </c>
      <c r="D37" s="175">
        <v>1272525.3800000001</v>
      </c>
      <c r="E37" s="231">
        <v>867851.6</v>
      </c>
      <c r="F37" s="105"/>
      <c r="I37" s="236"/>
    </row>
    <row r="38" spans="2:9">
      <c r="B38" s="21" t="s">
        <v>44</v>
      </c>
      <c r="C38" s="22" t="s">
        <v>45</v>
      </c>
      <c r="D38" s="95">
        <v>-137961.13</v>
      </c>
      <c r="E38" s="23">
        <v>-891059.9</v>
      </c>
    </row>
    <row r="39" spans="2:9" ht="13.5" thickBot="1">
      <c r="B39" s="30" t="s">
        <v>46</v>
      </c>
      <c r="C39" s="31" t="s">
        <v>47</v>
      </c>
      <c r="D39" s="97">
        <v>14801750.679999998</v>
      </c>
      <c r="E39" s="242">
        <f>E24+E25+E38</f>
        <v>16441778.17</v>
      </c>
      <c r="F39" s="105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60">
        <v>1260476.1932000001</v>
      </c>
      <c r="E44" s="144">
        <v>1473220.0870999999</v>
      </c>
    </row>
    <row r="45" spans="2:9" ht="13.5" thickBot="1">
      <c r="B45" s="41" t="s">
        <v>7</v>
      </c>
      <c r="C45" s="49" t="s">
        <v>52</v>
      </c>
      <c r="D45" s="143">
        <v>1473220.0870999999</v>
      </c>
      <c r="E45" s="148">
        <v>1715620.8659999999</v>
      </c>
    </row>
    <row r="46" spans="2:9">
      <c r="B46" s="36" t="s">
        <v>32</v>
      </c>
      <c r="C46" s="47" t="s">
        <v>53</v>
      </c>
      <c r="D46" s="192"/>
      <c r="E46" s="149"/>
    </row>
    <row r="47" spans="2:9">
      <c r="B47" s="39" t="s">
        <v>5</v>
      </c>
      <c r="C47" s="48" t="s">
        <v>51</v>
      </c>
      <c r="D47" s="160">
        <v>10.1188</v>
      </c>
      <c r="E47" s="150">
        <v>10.0472093814149</v>
      </c>
    </row>
    <row r="48" spans="2:9">
      <c r="B48" s="39" t="s">
        <v>7</v>
      </c>
      <c r="C48" s="48" t="s">
        <v>54</v>
      </c>
      <c r="D48" s="160">
        <v>9.7181999999999995</v>
      </c>
      <c r="E48" s="154">
        <v>9.1114999999999995</v>
      </c>
    </row>
    <row r="49" spans="2:5">
      <c r="B49" s="39" t="s">
        <v>9</v>
      </c>
      <c r="C49" s="48" t="s">
        <v>55</v>
      </c>
      <c r="D49" s="160">
        <v>10.869300000000001</v>
      </c>
      <c r="E49" s="154">
        <v>11.4016</v>
      </c>
    </row>
    <row r="50" spans="2:5" ht="13.5" thickBot="1">
      <c r="B50" s="41" t="s">
        <v>11</v>
      </c>
      <c r="C50" s="49" t="s">
        <v>52</v>
      </c>
      <c r="D50" s="143">
        <v>10.0472093814149</v>
      </c>
      <c r="E50" s="152">
        <v>9.5835732100497797</v>
      </c>
    </row>
    <row r="51" spans="2:5" ht="13.5" thickBot="1">
      <c r="B51" s="32"/>
      <c r="C51" s="33"/>
      <c r="D51" s="153"/>
      <c r="E51" s="153"/>
    </row>
    <row r="52" spans="2:5" ht="16.5" thickBot="1">
      <c r="B52" s="655"/>
      <c r="C52" s="656" t="s">
        <v>56</v>
      </c>
      <c r="D52" s="657"/>
      <c r="E52" s="647"/>
    </row>
    <row r="53" spans="2:5" ht="23.25" customHeight="1" thickBot="1">
      <c r="B53" s="6368" t="s">
        <v>57</v>
      </c>
      <c r="C53" s="6369"/>
      <c r="D53" s="658" t="s">
        <v>58</v>
      </c>
      <c r="E53" s="659" t="s">
        <v>59</v>
      </c>
    </row>
    <row r="54" spans="2:5" ht="13.5" thickBot="1">
      <c r="B54" s="660" t="s">
        <v>27</v>
      </c>
      <c r="C54" s="649" t="s">
        <v>60</v>
      </c>
      <c r="D54" s="684">
        <v>16450128.130000001</v>
      </c>
      <c r="E54" s="685">
        <v>1.0005078501798081</v>
      </c>
    </row>
    <row r="55" spans="2:5" ht="25.5">
      <c r="B55" s="662" t="s">
        <v>5</v>
      </c>
      <c r="C55" s="663" t="s">
        <v>61</v>
      </c>
      <c r="D55" s="674">
        <v>0</v>
      </c>
      <c r="E55" s="675">
        <v>0</v>
      </c>
    </row>
    <row r="56" spans="2:5">
      <c r="B56" s="651" t="s">
        <v>268</v>
      </c>
      <c r="C56" s="245" t="s">
        <v>269</v>
      </c>
      <c r="D56" s="676">
        <v>0</v>
      </c>
      <c r="E56" s="677">
        <v>0</v>
      </c>
    </row>
    <row r="57" spans="2:5">
      <c r="B57" s="246" t="s">
        <v>270</v>
      </c>
      <c r="C57" s="245" t="s">
        <v>271</v>
      </c>
      <c r="D57" s="676">
        <v>0</v>
      </c>
      <c r="E57" s="677">
        <v>0</v>
      </c>
    </row>
    <row r="58" spans="2:5">
      <c r="B58" s="246" t="s">
        <v>272</v>
      </c>
      <c r="C58" s="245" t="s">
        <v>273</v>
      </c>
      <c r="D58" s="247">
        <v>0</v>
      </c>
      <c r="E58" s="677">
        <v>0</v>
      </c>
    </row>
    <row r="59" spans="2:5" ht="25.5">
      <c r="B59" s="651" t="s">
        <v>7</v>
      </c>
      <c r="C59" s="652" t="s">
        <v>62</v>
      </c>
      <c r="D59" s="676">
        <v>0</v>
      </c>
      <c r="E59" s="677">
        <v>0</v>
      </c>
    </row>
    <row r="60" spans="2:5">
      <c r="B60" s="651" t="s">
        <v>9</v>
      </c>
      <c r="C60" s="652" t="s">
        <v>63</v>
      </c>
      <c r="D60" s="676">
        <v>0</v>
      </c>
      <c r="E60" s="677">
        <v>0</v>
      </c>
    </row>
    <row r="61" spans="2:5" ht="24" customHeight="1">
      <c r="B61" s="651" t="s">
        <v>274</v>
      </c>
      <c r="C61" s="652" t="s">
        <v>275</v>
      </c>
      <c r="D61" s="676">
        <v>0</v>
      </c>
      <c r="E61" s="677">
        <v>0</v>
      </c>
    </row>
    <row r="62" spans="2:5">
      <c r="B62" s="651" t="s">
        <v>276</v>
      </c>
      <c r="C62" s="652" t="s">
        <v>16</v>
      </c>
      <c r="D62" s="676">
        <v>0</v>
      </c>
      <c r="E62" s="677">
        <v>0</v>
      </c>
    </row>
    <row r="63" spans="2:5">
      <c r="B63" s="651" t="s">
        <v>11</v>
      </c>
      <c r="C63" s="652" t="s">
        <v>64</v>
      </c>
      <c r="D63" s="676">
        <v>0</v>
      </c>
      <c r="E63" s="677">
        <v>0</v>
      </c>
    </row>
    <row r="64" spans="2:5">
      <c r="B64" s="651" t="s">
        <v>13</v>
      </c>
      <c r="C64" s="652" t="s">
        <v>275</v>
      </c>
      <c r="D64" s="676">
        <v>0</v>
      </c>
      <c r="E64" s="677">
        <v>0</v>
      </c>
    </row>
    <row r="65" spans="2:5">
      <c r="B65" s="651" t="s">
        <v>15</v>
      </c>
      <c r="C65" s="652" t="s">
        <v>16</v>
      </c>
      <c r="D65" s="676">
        <v>0</v>
      </c>
      <c r="E65" s="677">
        <v>0</v>
      </c>
    </row>
    <row r="66" spans="2:5">
      <c r="B66" s="651" t="s">
        <v>38</v>
      </c>
      <c r="C66" s="652" t="s">
        <v>65</v>
      </c>
      <c r="D66" s="676">
        <v>0</v>
      </c>
      <c r="E66" s="677">
        <v>0</v>
      </c>
    </row>
    <row r="67" spans="2:5">
      <c r="B67" s="664" t="s">
        <v>40</v>
      </c>
      <c r="C67" s="665" t="s">
        <v>66</v>
      </c>
      <c r="D67" s="686">
        <v>16257227.460000001</v>
      </c>
      <c r="E67" s="687">
        <v>0.9887755017680061</v>
      </c>
    </row>
    <row r="68" spans="2:5">
      <c r="B68" s="664" t="s">
        <v>277</v>
      </c>
      <c r="C68" s="665" t="s">
        <v>278</v>
      </c>
      <c r="D68" s="688">
        <v>16257227.460000001</v>
      </c>
      <c r="E68" s="689">
        <v>0.9887755017680061</v>
      </c>
    </row>
    <row r="69" spans="2:5">
      <c r="B69" s="664" t="s">
        <v>279</v>
      </c>
      <c r="C69" s="665" t="s">
        <v>280</v>
      </c>
      <c r="D69" s="678">
        <v>0</v>
      </c>
      <c r="E69" s="679">
        <v>0</v>
      </c>
    </row>
    <row r="70" spans="2:5">
      <c r="B70" s="664" t="s">
        <v>281</v>
      </c>
      <c r="C70" s="665" t="s">
        <v>282</v>
      </c>
      <c r="D70" s="678">
        <v>0</v>
      </c>
      <c r="E70" s="679">
        <v>0</v>
      </c>
    </row>
    <row r="71" spans="2:5">
      <c r="B71" s="664" t="s">
        <v>283</v>
      </c>
      <c r="C71" s="665" t="s">
        <v>284</v>
      </c>
      <c r="D71" s="678">
        <v>0</v>
      </c>
      <c r="E71" s="679">
        <v>0</v>
      </c>
    </row>
    <row r="72" spans="2:5" ht="25.5">
      <c r="B72" s="664" t="s">
        <v>42</v>
      </c>
      <c r="C72" s="665" t="s">
        <v>67</v>
      </c>
      <c r="D72" s="678">
        <v>0</v>
      </c>
      <c r="E72" s="679">
        <v>0</v>
      </c>
    </row>
    <row r="73" spans="2:5">
      <c r="B73" s="664" t="s">
        <v>285</v>
      </c>
      <c r="C73" s="665" t="s">
        <v>286</v>
      </c>
      <c r="D73" s="678">
        <v>0</v>
      </c>
      <c r="E73" s="679">
        <v>0</v>
      </c>
    </row>
    <row r="74" spans="2:5">
      <c r="B74" s="664" t="s">
        <v>287</v>
      </c>
      <c r="C74" s="665" t="s">
        <v>288</v>
      </c>
      <c r="D74" s="678">
        <v>0</v>
      </c>
      <c r="E74" s="679">
        <v>0</v>
      </c>
    </row>
    <row r="75" spans="2:5">
      <c r="B75" s="664" t="s">
        <v>289</v>
      </c>
      <c r="C75" s="665" t="s">
        <v>290</v>
      </c>
      <c r="D75" s="676">
        <v>0</v>
      </c>
      <c r="E75" s="679">
        <v>0</v>
      </c>
    </row>
    <row r="76" spans="2:5">
      <c r="B76" s="664" t="s">
        <v>291</v>
      </c>
      <c r="C76" s="665" t="s">
        <v>292</v>
      </c>
      <c r="D76" s="678">
        <v>0</v>
      </c>
      <c r="E76" s="679">
        <v>0</v>
      </c>
    </row>
    <row r="77" spans="2:5">
      <c r="B77" s="664" t="s">
        <v>293</v>
      </c>
      <c r="C77" s="665" t="s">
        <v>294</v>
      </c>
      <c r="D77" s="678">
        <v>0</v>
      </c>
      <c r="E77" s="679">
        <v>0</v>
      </c>
    </row>
    <row r="78" spans="2:5">
      <c r="B78" s="664" t="s">
        <v>68</v>
      </c>
      <c r="C78" s="665" t="s">
        <v>69</v>
      </c>
      <c r="D78" s="678">
        <v>0</v>
      </c>
      <c r="E78" s="679">
        <v>0</v>
      </c>
    </row>
    <row r="79" spans="2:5">
      <c r="B79" s="651" t="s">
        <v>70</v>
      </c>
      <c r="C79" s="652" t="s">
        <v>71</v>
      </c>
      <c r="D79" s="676">
        <v>0</v>
      </c>
      <c r="E79" s="677">
        <v>0</v>
      </c>
    </row>
    <row r="80" spans="2:5">
      <c r="B80" s="651" t="s">
        <v>295</v>
      </c>
      <c r="C80" s="652" t="s">
        <v>296</v>
      </c>
      <c r="D80" s="676">
        <v>0</v>
      </c>
      <c r="E80" s="677">
        <v>0</v>
      </c>
    </row>
    <row r="81" spans="2:5">
      <c r="B81" s="651" t="s">
        <v>297</v>
      </c>
      <c r="C81" s="652" t="s">
        <v>298</v>
      </c>
      <c r="D81" s="676">
        <v>0</v>
      </c>
      <c r="E81" s="677">
        <v>0</v>
      </c>
    </row>
    <row r="82" spans="2:5">
      <c r="B82" s="651" t="s">
        <v>299</v>
      </c>
      <c r="C82" s="652" t="s">
        <v>300</v>
      </c>
      <c r="D82" s="676">
        <v>0</v>
      </c>
      <c r="E82" s="677">
        <v>0</v>
      </c>
    </row>
    <row r="83" spans="2:5">
      <c r="B83" s="651" t="s">
        <v>301</v>
      </c>
      <c r="C83" s="652" t="s">
        <v>302</v>
      </c>
      <c r="D83" s="676">
        <v>0</v>
      </c>
      <c r="E83" s="677">
        <v>0</v>
      </c>
    </row>
    <row r="84" spans="2:5">
      <c r="B84" s="651" t="s">
        <v>72</v>
      </c>
      <c r="C84" s="652" t="s">
        <v>73</v>
      </c>
      <c r="D84" s="676">
        <v>0</v>
      </c>
      <c r="E84" s="677">
        <v>0</v>
      </c>
    </row>
    <row r="85" spans="2:5">
      <c r="B85" s="651" t="s">
        <v>74</v>
      </c>
      <c r="C85" s="652" t="s">
        <v>75</v>
      </c>
      <c r="D85" s="690">
        <v>192900.67</v>
      </c>
      <c r="E85" s="691">
        <v>1.1732348411801981E-2</v>
      </c>
    </row>
    <row r="86" spans="2:5" ht="13.5" thickBot="1">
      <c r="B86" s="666" t="s">
        <v>76</v>
      </c>
      <c r="C86" s="667" t="s">
        <v>77</v>
      </c>
      <c r="D86" s="680">
        <v>0</v>
      </c>
      <c r="E86" s="681">
        <v>0</v>
      </c>
    </row>
    <row r="87" spans="2:5" ht="26.25" thickBot="1">
      <c r="B87" s="668" t="s">
        <v>32</v>
      </c>
      <c r="C87" s="669" t="s">
        <v>78</v>
      </c>
      <c r="D87" s="670">
        <v>0</v>
      </c>
      <c r="E87" s="671">
        <v>0</v>
      </c>
    </row>
    <row r="88" spans="2:5" ht="13.5" thickBot="1">
      <c r="B88" s="648" t="s">
        <v>79</v>
      </c>
      <c r="C88" s="649" t="s">
        <v>80</v>
      </c>
      <c r="D88" s="695">
        <v>1.4</v>
      </c>
      <c r="E88" s="718">
        <v>8.5148941040602777E-8</v>
      </c>
    </row>
    <row r="89" spans="2:5" ht="13.5" thickBot="1">
      <c r="B89" s="648" t="s">
        <v>81</v>
      </c>
      <c r="C89" s="649" t="s">
        <v>82</v>
      </c>
      <c r="D89" s="695">
        <v>47159.72</v>
      </c>
      <c r="E89" s="706">
        <v>2.8682858698366683E-3</v>
      </c>
    </row>
    <row r="90" spans="2:5" ht="13.5" thickBot="1">
      <c r="B90" s="648" t="s">
        <v>83</v>
      </c>
      <c r="C90" s="649" t="s">
        <v>84</v>
      </c>
      <c r="D90" s="695">
        <v>55511.08</v>
      </c>
      <c r="E90" s="706">
        <v>3.3762211985858457E-3</v>
      </c>
    </row>
    <row r="91" spans="2:5">
      <c r="B91" s="648" t="s">
        <v>85</v>
      </c>
      <c r="C91" s="649" t="s">
        <v>86</v>
      </c>
      <c r="D91" s="695">
        <v>16441778.170000002</v>
      </c>
      <c r="E91" s="717">
        <v>0.99999999999999989</v>
      </c>
    </row>
    <row r="92" spans="2:5">
      <c r="B92" s="651" t="s">
        <v>5</v>
      </c>
      <c r="C92" s="652" t="s">
        <v>87</v>
      </c>
      <c r="D92" s="721">
        <v>16441778.170000002</v>
      </c>
      <c r="E92" s="722">
        <v>0.99999999999999989</v>
      </c>
    </row>
    <row r="93" spans="2:5">
      <c r="B93" s="651" t="s">
        <v>7</v>
      </c>
      <c r="C93" s="652" t="s">
        <v>88</v>
      </c>
      <c r="D93" s="676">
        <v>0</v>
      </c>
      <c r="E93" s="677">
        <v>0</v>
      </c>
    </row>
    <row r="94" spans="2:5" ht="13.5" thickBot="1">
      <c r="B94" s="653" t="s">
        <v>9</v>
      </c>
      <c r="C94" s="654" t="s">
        <v>89</v>
      </c>
      <c r="D94" s="682">
        <v>0</v>
      </c>
      <c r="E94" s="68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>
  <dimension ref="A1:G94"/>
  <sheetViews>
    <sheetView topLeftCell="A52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213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1747.64</v>
      </c>
      <c r="E9" s="23">
        <f>E10</f>
        <v>5058.6400000000003</v>
      </c>
    </row>
    <row r="10" spans="2:5">
      <c r="B10" s="14" t="s">
        <v>5</v>
      </c>
      <c r="C10" s="93" t="s">
        <v>6</v>
      </c>
      <c r="D10" s="175">
        <v>1747.64</v>
      </c>
      <c r="E10" s="226">
        <v>5058.6400000000003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1747.64</v>
      </c>
      <c r="E20" s="229">
        <f>E10</f>
        <v>5058.6400000000003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981.82</v>
      </c>
      <c r="E24" s="23">
        <f>D20</f>
        <v>1747.64</v>
      </c>
    </row>
    <row r="25" spans="2:7">
      <c r="B25" s="21" t="s">
        <v>25</v>
      </c>
      <c r="C25" s="22" t="s">
        <v>26</v>
      </c>
      <c r="D25" s="95">
        <v>1027.52</v>
      </c>
      <c r="E25" s="110">
        <v>5082.72</v>
      </c>
      <c r="F25" s="50"/>
      <c r="G25" s="92"/>
    </row>
    <row r="26" spans="2:7">
      <c r="B26" s="24" t="s">
        <v>27</v>
      </c>
      <c r="C26" s="25" t="s">
        <v>28</v>
      </c>
      <c r="D26" s="96">
        <v>1114.74</v>
      </c>
      <c r="E26" s="111">
        <v>16305.46</v>
      </c>
    </row>
    <row r="27" spans="2:7">
      <c r="B27" s="26" t="s">
        <v>5</v>
      </c>
      <c r="C27" s="15" t="s">
        <v>29</v>
      </c>
      <c r="D27" s="175">
        <v>1113.93</v>
      </c>
      <c r="E27" s="231">
        <v>14101.31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0.81</v>
      </c>
      <c r="E29" s="231">
        <v>2204.15</v>
      </c>
    </row>
    <row r="30" spans="2:7">
      <c r="B30" s="24" t="s">
        <v>32</v>
      </c>
      <c r="C30" s="27" t="s">
        <v>33</v>
      </c>
      <c r="D30" s="96">
        <v>87.220000000000013</v>
      </c>
      <c r="E30" s="111">
        <v>11222.74</v>
      </c>
    </row>
    <row r="31" spans="2:7">
      <c r="B31" s="26" t="s">
        <v>5</v>
      </c>
      <c r="C31" s="15" t="s">
        <v>34</v>
      </c>
      <c r="D31" s="175"/>
      <c r="E31" s="231">
        <v>2190.4499999999998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60.68</v>
      </c>
      <c r="E33" s="231">
        <v>230.93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25.78</v>
      </c>
      <c r="E35" s="231">
        <v>69.67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0.76</v>
      </c>
      <c r="E37" s="231">
        <v>8731.69</v>
      </c>
    </row>
    <row r="38" spans="2:6">
      <c r="B38" s="21" t="s">
        <v>44</v>
      </c>
      <c r="C38" s="22" t="s">
        <v>45</v>
      </c>
      <c r="D38" s="95">
        <v>-261.7</v>
      </c>
      <c r="E38" s="23">
        <v>-1771.72</v>
      </c>
    </row>
    <row r="39" spans="2:6" ht="13.5" thickBot="1">
      <c r="B39" s="30" t="s">
        <v>46</v>
      </c>
      <c r="C39" s="31" t="s">
        <v>47</v>
      </c>
      <c r="D39" s="97">
        <v>1747.64</v>
      </c>
      <c r="E39" s="242">
        <f>E24+E25+E38</f>
        <v>5058.6400000000003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121.063</v>
      </c>
      <c r="E44" s="144">
        <v>257.00599999999997</v>
      </c>
    </row>
    <row r="45" spans="2:6" ht="13.5" thickBot="1">
      <c r="B45" s="41" t="s">
        <v>7</v>
      </c>
      <c r="C45" s="49" t="s">
        <v>52</v>
      </c>
      <c r="D45" s="143">
        <v>257.00599999999997</v>
      </c>
      <c r="E45" s="148">
        <v>841.70299999999997</v>
      </c>
    </row>
    <row r="46" spans="2:6">
      <c r="B46" s="36" t="s">
        <v>32</v>
      </c>
      <c r="C46" s="47" t="s">
        <v>53</v>
      </c>
      <c r="D46" s="206"/>
      <c r="E46" s="149"/>
    </row>
    <row r="47" spans="2:6">
      <c r="B47" s="39" t="s">
        <v>5</v>
      </c>
      <c r="C47" s="48" t="s">
        <v>51</v>
      </c>
      <c r="D47" s="160">
        <v>8.11</v>
      </c>
      <c r="E47" s="150">
        <v>6.8</v>
      </c>
    </row>
    <row r="48" spans="2:6">
      <c r="B48" s="39" t="s">
        <v>7</v>
      </c>
      <c r="C48" s="48" t="s">
        <v>54</v>
      </c>
      <c r="D48" s="160">
        <v>6.41</v>
      </c>
      <c r="E48" s="154">
        <v>5.83</v>
      </c>
    </row>
    <row r="49" spans="2:5">
      <c r="B49" s="39" t="s">
        <v>9</v>
      </c>
      <c r="C49" s="48" t="s">
        <v>55</v>
      </c>
      <c r="D49" s="160">
        <v>8.2799999999999994</v>
      </c>
      <c r="E49" s="154">
        <v>7.77</v>
      </c>
    </row>
    <row r="50" spans="2:5" ht="13.5" thickBot="1">
      <c r="B50" s="41" t="s">
        <v>11</v>
      </c>
      <c r="C50" s="49" t="s">
        <v>52</v>
      </c>
      <c r="D50" s="143">
        <v>6.8</v>
      </c>
      <c r="E50" s="152">
        <v>6.01</v>
      </c>
    </row>
    <row r="51" spans="2:5" ht="13.5" thickBot="1">
      <c r="B51" s="32"/>
      <c r="C51" s="33"/>
      <c r="D51" s="153"/>
      <c r="E51" s="153"/>
    </row>
    <row r="52" spans="2:5" ht="16.5" thickBot="1">
      <c r="B52" s="3688"/>
      <c r="C52" s="3689" t="s">
        <v>56</v>
      </c>
      <c r="D52" s="3690"/>
      <c r="E52" s="3680"/>
    </row>
    <row r="53" spans="2:5" ht="23.25" customHeight="1" thickBot="1">
      <c r="B53" s="6368" t="s">
        <v>57</v>
      </c>
      <c r="C53" s="6369"/>
      <c r="D53" s="3691" t="s">
        <v>58</v>
      </c>
      <c r="E53" s="3692" t="s">
        <v>59</v>
      </c>
    </row>
    <row r="54" spans="2:5" ht="13.5" thickBot="1">
      <c r="B54" s="3693" t="s">
        <v>27</v>
      </c>
      <c r="C54" s="3682" t="s">
        <v>60</v>
      </c>
      <c r="D54" s="3718">
        <v>5058.6400000000003</v>
      </c>
      <c r="E54" s="3719">
        <v>1</v>
      </c>
    </row>
    <row r="55" spans="2:5" ht="25.5">
      <c r="B55" s="3696" t="s">
        <v>5</v>
      </c>
      <c r="C55" s="3697" t="s">
        <v>61</v>
      </c>
      <c r="D55" s="3708">
        <v>0</v>
      </c>
      <c r="E55" s="3709">
        <v>0</v>
      </c>
    </row>
    <row r="56" spans="2:5">
      <c r="B56" s="3684" t="s">
        <v>268</v>
      </c>
      <c r="C56" s="245" t="s">
        <v>269</v>
      </c>
      <c r="D56" s="3710">
        <v>0</v>
      </c>
      <c r="E56" s="3711">
        <v>0</v>
      </c>
    </row>
    <row r="57" spans="2:5">
      <c r="B57" s="246" t="s">
        <v>270</v>
      </c>
      <c r="C57" s="245" t="s">
        <v>271</v>
      </c>
      <c r="D57" s="3710">
        <v>0</v>
      </c>
      <c r="E57" s="3711">
        <v>0</v>
      </c>
    </row>
    <row r="58" spans="2:5">
      <c r="B58" s="246" t="s">
        <v>272</v>
      </c>
      <c r="C58" s="245" t="s">
        <v>273</v>
      </c>
      <c r="D58" s="247">
        <v>0</v>
      </c>
      <c r="E58" s="3711">
        <v>0</v>
      </c>
    </row>
    <row r="59" spans="2:5" ht="25.5">
      <c r="B59" s="3684" t="s">
        <v>7</v>
      </c>
      <c r="C59" s="3685" t="s">
        <v>62</v>
      </c>
      <c r="D59" s="3710">
        <v>0</v>
      </c>
      <c r="E59" s="3711">
        <v>0</v>
      </c>
    </row>
    <row r="60" spans="2:5">
      <c r="B60" s="3684" t="s">
        <v>9</v>
      </c>
      <c r="C60" s="3685" t="s">
        <v>63</v>
      </c>
      <c r="D60" s="3710">
        <v>0</v>
      </c>
      <c r="E60" s="3711">
        <v>0</v>
      </c>
    </row>
    <row r="61" spans="2:5" ht="24" customHeight="1">
      <c r="B61" s="3684" t="s">
        <v>274</v>
      </c>
      <c r="C61" s="3685" t="s">
        <v>275</v>
      </c>
      <c r="D61" s="3710">
        <v>0</v>
      </c>
      <c r="E61" s="3711">
        <v>0</v>
      </c>
    </row>
    <row r="62" spans="2:5">
      <c r="B62" s="3684" t="s">
        <v>276</v>
      </c>
      <c r="C62" s="3685" t="s">
        <v>16</v>
      </c>
      <c r="D62" s="3710">
        <v>0</v>
      </c>
      <c r="E62" s="3711">
        <v>0</v>
      </c>
    </row>
    <row r="63" spans="2:5">
      <c r="B63" s="3684" t="s">
        <v>11</v>
      </c>
      <c r="C63" s="3685" t="s">
        <v>64</v>
      </c>
      <c r="D63" s="3710">
        <v>0</v>
      </c>
      <c r="E63" s="3711">
        <v>0</v>
      </c>
    </row>
    <row r="64" spans="2:5">
      <c r="B64" s="3684" t="s">
        <v>13</v>
      </c>
      <c r="C64" s="3685" t="s">
        <v>275</v>
      </c>
      <c r="D64" s="3710">
        <v>0</v>
      </c>
      <c r="E64" s="3711">
        <v>0</v>
      </c>
    </row>
    <row r="65" spans="2:5">
      <c r="B65" s="3684" t="s">
        <v>15</v>
      </c>
      <c r="C65" s="3685" t="s">
        <v>16</v>
      </c>
      <c r="D65" s="3710">
        <v>0</v>
      </c>
      <c r="E65" s="3711">
        <v>0</v>
      </c>
    </row>
    <row r="66" spans="2:5">
      <c r="B66" s="3684" t="s">
        <v>38</v>
      </c>
      <c r="C66" s="3685" t="s">
        <v>65</v>
      </c>
      <c r="D66" s="3710">
        <v>0</v>
      </c>
      <c r="E66" s="3711">
        <v>0</v>
      </c>
    </row>
    <row r="67" spans="2:5">
      <c r="B67" s="3698" t="s">
        <v>40</v>
      </c>
      <c r="C67" s="3699" t="s">
        <v>66</v>
      </c>
      <c r="D67" s="3720">
        <v>5058.6400000000003</v>
      </c>
      <c r="E67" s="3721">
        <v>1</v>
      </c>
    </row>
    <row r="68" spans="2:5">
      <c r="B68" s="3698" t="s">
        <v>277</v>
      </c>
      <c r="C68" s="3699" t="s">
        <v>278</v>
      </c>
      <c r="D68" s="3722">
        <v>5058.6400000000003</v>
      </c>
      <c r="E68" s="3723">
        <v>1</v>
      </c>
    </row>
    <row r="69" spans="2:5">
      <c r="B69" s="3698" t="s">
        <v>279</v>
      </c>
      <c r="C69" s="3699" t="s">
        <v>280</v>
      </c>
      <c r="D69" s="3712">
        <v>0</v>
      </c>
      <c r="E69" s="3713">
        <v>0</v>
      </c>
    </row>
    <row r="70" spans="2:5">
      <c r="B70" s="3698" t="s">
        <v>281</v>
      </c>
      <c r="C70" s="3699" t="s">
        <v>282</v>
      </c>
      <c r="D70" s="3712">
        <v>0</v>
      </c>
      <c r="E70" s="3713">
        <v>0</v>
      </c>
    </row>
    <row r="71" spans="2:5">
      <c r="B71" s="3698" t="s">
        <v>283</v>
      </c>
      <c r="C71" s="3699" t="s">
        <v>284</v>
      </c>
      <c r="D71" s="3712">
        <v>0</v>
      </c>
      <c r="E71" s="3713">
        <v>0</v>
      </c>
    </row>
    <row r="72" spans="2:5" ht="25.5">
      <c r="B72" s="3698" t="s">
        <v>42</v>
      </c>
      <c r="C72" s="3699" t="s">
        <v>67</v>
      </c>
      <c r="D72" s="3712">
        <v>0</v>
      </c>
      <c r="E72" s="3713">
        <v>0</v>
      </c>
    </row>
    <row r="73" spans="2:5">
      <c r="B73" s="3698" t="s">
        <v>285</v>
      </c>
      <c r="C73" s="3699" t="s">
        <v>286</v>
      </c>
      <c r="D73" s="3712">
        <v>0</v>
      </c>
      <c r="E73" s="3713">
        <v>0</v>
      </c>
    </row>
    <row r="74" spans="2:5">
      <c r="B74" s="3698" t="s">
        <v>287</v>
      </c>
      <c r="C74" s="3699" t="s">
        <v>288</v>
      </c>
      <c r="D74" s="3712">
        <v>0</v>
      </c>
      <c r="E74" s="3713">
        <v>0</v>
      </c>
    </row>
    <row r="75" spans="2:5">
      <c r="B75" s="3698" t="s">
        <v>289</v>
      </c>
      <c r="C75" s="3699" t="s">
        <v>290</v>
      </c>
      <c r="D75" s="3710">
        <v>0</v>
      </c>
      <c r="E75" s="3713">
        <v>0</v>
      </c>
    </row>
    <row r="76" spans="2:5">
      <c r="B76" s="3698" t="s">
        <v>291</v>
      </c>
      <c r="C76" s="3699" t="s">
        <v>292</v>
      </c>
      <c r="D76" s="3712">
        <v>0</v>
      </c>
      <c r="E76" s="3713">
        <v>0</v>
      </c>
    </row>
    <row r="77" spans="2:5">
      <c r="B77" s="3698" t="s">
        <v>293</v>
      </c>
      <c r="C77" s="3699" t="s">
        <v>294</v>
      </c>
      <c r="D77" s="3712">
        <v>0</v>
      </c>
      <c r="E77" s="3713">
        <v>0</v>
      </c>
    </row>
    <row r="78" spans="2:5">
      <c r="B78" s="3698" t="s">
        <v>68</v>
      </c>
      <c r="C78" s="3699" t="s">
        <v>69</v>
      </c>
      <c r="D78" s="3712">
        <v>0</v>
      </c>
      <c r="E78" s="3713">
        <v>0</v>
      </c>
    </row>
    <row r="79" spans="2:5">
      <c r="B79" s="3684" t="s">
        <v>70</v>
      </c>
      <c r="C79" s="3685" t="s">
        <v>71</v>
      </c>
      <c r="D79" s="3710">
        <v>0</v>
      </c>
      <c r="E79" s="3711">
        <v>0</v>
      </c>
    </row>
    <row r="80" spans="2:5">
      <c r="B80" s="3684" t="s">
        <v>295</v>
      </c>
      <c r="C80" s="3685" t="s">
        <v>296</v>
      </c>
      <c r="D80" s="3710">
        <v>0</v>
      </c>
      <c r="E80" s="3711">
        <v>0</v>
      </c>
    </row>
    <row r="81" spans="2:5">
      <c r="B81" s="3684" t="s">
        <v>297</v>
      </c>
      <c r="C81" s="3685" t="s">
        <v>298</v>
      </c>
      <c r="D81" s="3710">
        <v>0</v>
      </c>
      <c r="E81" s="3711">
        <v>0</v>
      </c>
    </row>
    <row r="82" spans="2:5">
      <c r="B82" s="3684" t="s">
        <v>299</v>
      </c>
      <c r="C82" s="3685" t="s">
        <v>300</v>
      </c>
      <c r="D82" s="3710">
        <v>0</v>
      </c>
      <c r="E82" s="3711">
        <v>0</v>
      </c>
    </row>
    <row r="83" spans="2:5">
      <c r="B83" s="3684" t="s">
        <v>301</v>
      </c>
      <c r="C83" s="3685" t="s">
        <v>302</v>
      </c>
      <c r="D83" s="3710">
        <v>0</v>
      </c>
      <c r="E83" s="3711">
        <v>0</v>
      </c>
    </row>
    <row r="84" spans="2:5">
      <c r="B84" s="3684" t="s">
        <v>72</v>
      </c>
      <c r="C84" s="3685" t="s">
        <v>73</v>
      </c>
      <c r="D84" s="3710">
        <v>0</v>
      </c>
      <c r="E84" s="3711">
        <v>0</v>
      </c>
    </row>
    <row r="85" spans="2:5">
      <c r="B85" s="3684" t="s">
        <v>74</v>
      </c>
      <c r="C85" s="3685" t="s">
        <v>75</v>
      </c>
      <c r="D85" s="3710">
        <v>0</v>
      </c>
      <c r="E85" s="3711">
        <v>0</v>
      </c>
    </row>
    <row r="86" spans="2:5" ht="13.5" thickBot="1">
      <c r="B86" s="3700" t="s">
        <v>76</v>
      </c>
      <c r="C86" s="3701" t="s">
        <v>77</v>
      </c>
      <c r="D86" s="3714">
        <v>0</v>
      </c>
      <c r="E86" s="3715">
        <v>0</v>
      </c>
    </row>
    <row r="87" spans="2:5" ht="26.25" thickBot="1">
      <c r="B87" s="3702" t="s">
        <v>32</v>
      </c>
      <c r="C87" s="3703" t="s">
        <v>78</v>
      </c>
      <c r="D87" s="3704">
        <v>0</v>
      </c>
      <c r="E87" s="3705">
        <v>0</v>
      </c>
    </row>
    <row r="88" spans="2:5" ht="13.5" thickBot="1">
      <c r="B88" s="3681" t="s">
        <v>79</v>
      </c>
      <c r="C88" s="3682" t="s">
        <v>80</v>
      </c>
      <c r="D88" s="3683">
        <v>0</v>
      </c>
      <c r="E88" s="3695">
        <v>0</v>
      </c>
    </row>
    <row r="89" spans="2:5" ht="13.5" thickBot="1">
      <c r="B89" s="3681" t="s">
        <v>81</v>
      </c>
      <c r="C89" s="3682" t="s">
        <v>82</v>
      </c>
      <c r="D89" s="3683">
        <v>0</v>
      </c>
      <c r="E89" s="3695">
        <v>0</v>
      </c>
    </row>
    <row r="90" spans="2:5" ht="13.5" thickBot="1">
      <c r="B90" s="3681" t="s">
        <v>83</v>
      </c>
      <c r="C90" s="3682" t="s">
        <v>84</v>
      </c>
      <c r="D90" s="3683">
        <v>0</v>
      </c>
      <c r="E90" s="3707">
        <v>0</v>
      </c>
    </row>
    <row r="91" spans="2:5">
      <c r="B91" s="3681" t="s">
        <v>85</v>
      </c>
      <c r="C91" s="3682" t="s">
        <v>86</v>
      </c>
      <c r="D91" s="3727">
        <v>5058.6400000000003</v>
      </c>
      <c r="E91" s="3749">
        <v>1</v>
      </c>
    </row>
    <row r="92" spans="2:5">
      <c r="B92" s="3684" t="s">
        <v>5</v>
      </c>
      <c r="C92" s="3685" t="s">
        <v>87</v>
      </c>
      <c r="D92" s="3753">
        <v>5058.6400000000003</v>
      </c>
      <c r="E92" s="3754">
        <v>1</v>
      </c>
    </row>
    <row r="93" spans="2:5">
      <c r="B93" s="3684" t="s">
        <v>7</v>
      </c>
      <c r="C93" s="3685" t="s">
        <v>88</v>
      </c>
      <c r="D93" s="3753">
        <v>0</v>
      </c>
      <c r="E93" s="3754">
        <v>0</v>
      </c>
    </row>
    <row r="94" spans="2:5" ht="13.5" thickBot="1">
      <c r="B94" s="3686" t="s">
        <v>9</v>
      </c>
      <c r="C94" s="3687" t="s">
        <v>89</v>
      </c>
      <c r="D94" s="3716">
        <v>0</v>
      </c>
      <c r="E94" s="371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>
  <dimension ref="B1:G94"/>
  <sheetViews>
    <sheetView topLeftCell="A55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14062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228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51003.22</v>
      </c>
    </row>
    <row r="10" spans="2:5">
      <c r="B10" s="14" t="s">
        <v>5</v>
      </c>
      <c r="C10" s="93" t="s">
        <v>6</v>
      </c>
      <c r="D10" s="175"/>
      <c r="E10" s="226">
        <v>51003.22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51003.22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52175.670000000006</v>
      </c>
      <c r="F25" s="92"/>
    </row>
    <row r="26" spans="2:7">
      <c r="B26" s="24" t="s">
        <v>27</v>
      </c>
      <c r="C26" s="25" t="s">
        <v>28</v>
      </c>
      <c r="D26" s="96"/>
      <c r="E26" s="111">
        <v>57533.450000000004</v>
      </c>
      <c r="F26" s="92"/>
    </row>
    <row r="27" spans="2:7">
      <c r="B27" s="26" t="s">
        <v>5</v>
      </c>
      <c r="C27" s="15" t="s">
        <v>29</v>
      </c>
      <c r="D27" s="175"/>
      <c r="E27" s="231">
        <v>56560.4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973.05</v>
      </c>
      <c r="F29" s="92"/>
    </row>
    <row r="30" spans="2:7">
      <c r="B30" s="24" t="s">
        <v>32</v>
      </c>
      <c r="C30" s="27" t="s">
        <v>33</v>
      </c>
      <c r="D30" s="96"/>
      <c r="E30" s="111">
        <v>5357.78</v>
      </c>
    </row>
    <row r="31" spans="2:7">
      <c r="B31" s="26" t="s">
        <v>5</v>
      </c>
      <c r="C31" s="15" t="s">
        <v>34</v>
      </c>
      <c r="D31" s="175"/>
      <c r="E31" s="231">
        <v>1898.6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111.69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201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3146.49</v>
      </c>
    </row>
    <row r="38" spans="2:6">
      <c r="B38" s="21" t="s">
        <v>44</v>
      </c>
      <c r="C38" s="22" t="s">
        <v>45</v>
      </c>
      <c r="D38" s="95"/>
      <c r="E38" s="23">
        <v>-1172.45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51003.220000000008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5296.2849999999999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9.39</v>
      </c>
    </row>
    <row r="49" spans="2:5">
      <c r="B49" s="39" t="s">
        <v>9</v>
      </c>
      <c r="C49" s="48" t="s">
        <v>55</v>
      </c>
      <c r="D49" s="160"/>
      <c r="E49" s="154">
        <v>10.1</v>
      </c>
    </row>
    <row r="50" spans="2:5" ht="13.5" thickBot="1">
      <c r="B50" s="41" t="s">
        <v>11</v>
      </c>
      <c r="C50" s="49" t="s">
        <v>52</v>
      </c>
      <c r="D50" s="143"/>
      <c r="E50" s="152">
        <v>9.6300000000000008</v>
      </c>
    </row>
    <row r="51" spans="2:5" ht="13.5" thickBot="1">
      <c r="B51" s="32"/>
      <c r="C51" s="33"/>
      <c r="D51" s="153"/>
      <c r="E51" s="153"/>
    </row>
    <row r="52" spans="2:5" ht="16.5" thickBot="1">
      <c r="B52" s="3732"/>
      <c r="C52" s="3733" t="s">
        <v>56</v>
      </c>
      <c r="D52" s="3734"/>
      <c r="E52" s="3724"/>
    </row>
    <row r="53" spans="2:5" ht="23.25" customHeight="1" thickBot="1">
      <c r="B53" s="6368" t="s">
        <v>57</v>
      </c>
      <c r="C53" s="6369"/>
      <c r="D53" s="3735" t="s">
        <v>58</v>
      </c>
      <c r="E53" s="3736" t="s">
        <v>59</v>
      </c>
    </row>
    <row r="54" spans="2:5" ht="13.5" thickBot="1">
      <c r="B54" s="3737" t="s">
        <v>27</v>
      </c>
      <c r="C54" s="3726" t="s">
        <v>60</v>
      </c>
      <c r="D54" s="3761">
        <v>51003.22</v>
      </c>
      <c r="E54" s="3762">
        <v>1</v>
      </c>
    </row>
    <row r="55" spans="2:5" ht="25.5">
      <c r="B55" s="3739" t="s">
        <v>5</v>
      </c>
      <c r="C55" s="3740" t="s">
        <v>61</v>
      </c>
      <c r="D55" s="3751">
        <v>0</v>
      </c>
      <c r="E55" s="3752">
        <v>0</v>
      </c>
    </row>
    <row r="56" spans="2:5">
      <c r="B56" s="3728" t="s">
        <v>268</v>
      </c>
      <c r="C56" s="245" t="s">
        <v>269</v>
      </c>
      <c r="D56" s="3753">
        <v>0</v>
      </c>
      <c r="E56" s="3754">
        <v>0</v>
      </c>
    </row>
    <row r="57" spans="2:5">
      <c r="B57" s="246" t="s">
        <v>270</v>
      </c>
      <c r="C57" s="245" t="s">
        <v>271</v>
      </c>
      <c r="D57" s="3753">
        <v>0</v>
      </c>
      <c r="E57" s="3754">
        <v>0</v>
      </c>
    </row>
    <row r="58" spans="2:5">
      <c r="B58" s="246" t="s">
        <v>272</v>
      </c>
      <c r="C58" s="245" t="s">
        <v>273</v>
      </c>
      <c r="D58" s="247">
        <v>0</v>
      </c>
      <c r="E58" s="3754">
        <v>0</v>
      </c>
    </row>
    <row r="59" spans="2:5" ht="25.5">
      <c r="B59" s="3728" t="s">
        <v>7</v>
      </c>
      <c r="C59" s="3729" t="s">
        <v>62</v>
      </c>
      <c r="D59" s="3753">
        <v>0</v>
      </c>
      <c r="E59" s="3754">
        <v>0</v>
      </c>
    </row>
    <row r="60" spans="2:5">
      <c r="B60" s="3728" t="s">
        <v>9</v>
      </c>
      <c r="C60" s="3729" t="s">
        <v>63</v>
      </c>
      <c r="D60" s="3753">
        <v>0</v>
      </c>
      <c r="E60" s="3754">
        <v>0</v>
      </c>
    </row>
    <row r="61" spans="2:5">
      <c r="B61" s="3728" t="s">
        <v>274</v>
      </c>
      <c r="C61" s="3729" t="s">
        <v>275</v>
      </c>
      <c r="D61" s="3753">
        <v>0</v>
      </c>
      <c r="E61" s="3754">
        <v>0</v>
      </c>
    </row>
    <row r="62" spans="2:5">
      <c r="B62" s="3728" t="s">
        <v>276</v>
      </c>
      <c r="C62" s="3729" t="s">
        <v>16</v>
      </c>
      <c r="D62" s="3753">
        <v>0</v>
      </c>
      <c r="E62" s="3754">
        <v>0</v>
      </c>
    </row>
    <row r="63" spans="2:5">
      <c r="B63" s="3728" t="s">
        <v>11</v>
      </c>
      <c r="C63" s="3729" t="s">
        <v>64</v>
      </c>
      <c r="D63" s="3753">
        <v>0</v>
      </c>
      <c r="E63" s="3754">
        <v>0</v>
      </c>
    </row>
    <row r="64" spans="2:5">
      <c r="B64" s="3728" t="s">
        <v>13</v>
      </c>
      <c r="C64" s="3729" t="s">
        <v>275</v>
      </c>
      <c r="D64" s="3753">
        <v>0</v>
      </c>
      <c r="E64" s="3754">
        <v>0</v>
      </c>
    </row>
    <row r="65" spans="2:5">
      <c r="B65" s="3728" t="s">
        <v>15</v>
      </c>
      <c r="C65" s="3729" t="s">
        <v>16</v>
      </c>
      <c r="D65" s="3753">
        <v>0</v>
      </c>
      <c r="E65" s="3754">
        <v>0</v>
      </c>
    </row>
    <row r="66" spans="2:5">
      <c r="B66" s="3728" t="s">
        <v>38</v>
      </c>
      <c r="C66" s="3729" t="s">
        <v>65</v>
      </c>
      <c r="D66" s="3753">
        <v>0</v>
      </c>
      <c r="E66" s="3754">
        <v>0</v>
      </c>
    </row>
    <row r="67" spans="2:5">
      <c r="B67" s="3741" t="s">
        <v>40</v>
      </c>
      <c r="C67" s="3742" t="s">
        <v>66</v>
      </c>
      <c r="D67" s="3763">
        <v>51003.22</v>
      </c>
      <c r="E67" s="3764">
        <v>1</v>
      </c>
    </row>
    <row r="68" spans="2:5">
      <c r="B68" s="3741" t="s">
        <v>277</v>
      </c>
      <c r="C68" s="3742" t="s">
        <v>278</v>
      </c>
      <c r="D68" s="3765">
        <v>51003.22</v>
      </c>
      <c r="E68" s="3766">
        <v>1</v>
      </c>
    </row>
    <row r="69" spans="2:5">
      <c r="B69" s="3741" t="s">
        <v>279</v>
      </c>
      <c r="C69" s="3742" t="s">
        <v>280</v>
      </c>
      <c r="D69" s="3755">
        <v>0</v>
      </c>
      <c r="E69" s="3756">
        <v>0</v>
      </c>
    </row>
    <row r="70" spans="2:5">
      <c r="B70" s="3741" t="s">
        <v>281</v>
      </c>
      <c r="C70" s="3742" t="s">
        <v>282</v>
      </c>
      <c r="D70" s="3755">
        <v>0</v>
      </c>
      <c r="E70" s="3756">
        <v>0</v>
      </c>
    </row>
    <row r="71" spans="2:5">
      <c r="B71" s="3741" t="s">
        <v>283</v>
      </c>
      <c r="C71" s="3742" t="s">
        <v>284</v>
      </c>
      <c r="D71" s="3755">
        <v>0</v>
      </c>
      <c r="E71" s="3756">
        <v>0</v>
      </c>
    </row>
    <row r="72" spans="2:5" ht="25.5">
      <c r="B72" s="3741" t="s">
        <v>42</v>
      </c>
      <c r="C72" s="3742" t="s">
        <v>67</v>
      </c>
      <c r="D72" s="3755">
        <v>0</v>
      </c>
      <c r="E72" s="3756">
        <v>0</v>
      </c>
    </row>
    <row r="73" spans="2:5">
      <c r="B73" s="3741" t="s">
        <v>285</v>
      </c>
      <c r="C73" s="3742" t="s">
        <v>286</v>
      </c>
      <c r="D73" s="3755">
        <v>0</v>
      </c>
      <c r="E73" s="3756">
        <v>0</v>
      </c>
    </row>
    <row r="74" spans="2:5">
      <c r="B74" s="3741" t="s">
        <v>287</v>
      </c>
      <c r="C74" s="3742" t="s">
        <v>288</v>
      </c>
      <c r="D74" s="3755">
        <v>0</v>
      </c>
      <c r="E74" s="3756">
        <v>0</v>
      </c>
    </row>
    <row r="75" spans="2:5">
      <c r="B75" s="3741" t="s">
        <v>289</v>
      </c>
      <c r="C75" s="3742" t="s">
        <v>290</v>
      </c>
      <c r="D75" s="3753">
        <v>0</v>
      </c>
      <c r="E75" s="3756">
        <v>0</v>
      </c>
    </row>
    <row r="76" spans="2:5">
      <c r="B76" s="3741" t="s">
        <v>291</v>
      </c>
      <c r="C76" s="3742" t="s">
        <v>292</v>
      </c>
      <c r="D76" s="3755">
        <v>0</v>
      </c>
      <c r="E76" s="3756">
        <v>0</v>
      </c>
    </row>
    <row r="77" spans="2:5">
      <c r="B77" s="3741" t="s">
        <v>293</v>
      </c>
      <c r="C77" s="3742" t="s">
        <v>294</v>
      </c>
      <c r="D77" s="3755">
        <v>0</v>
      </c>
      <c r="E77" s="3756">
        <v>0</v>
      </c>
    </row>
    <row r="78" spans="2:5">
      <c r="B78" s="3741" t="s">
        <v>68</v>
      </c>
      <c r="C78" s="3742" t="s">
        <v>69</v>
      </c>
      <c r="D78" s="3755">
        <v>0</v>
      </c>
      <c r="E78" s="3756">
        <v>0</v>
      </c>
    </row>
    <row r="79" spans="2:5">
      <c r="B79" s="3728" t="s">
        <v>70</v>
      </c>
      <c r="C79" s="3729" t="s">
        <v>71</v>
      </c>
      <c r="D79" s="3753">
        <v>0</v>
      </c>
      <c r="E79" s="3754">
        <v>0</v>
      </c>
    </row>
    <row r="80" spans="2:5">
      <c r="B80" s="3728" t="s">
        <v>295</v>
      </c>
      <c r="C80" s="3729" t="s">
        <v>296</v>
      </c>
      <c r="D80" s="3753">
        <v>0</v>
      </c>
      <c r="E80" s="3754">
        <v>0</v>
      </c>
    </row>
    <row r="81" spans="2:5">
      <c r="B81" s="3728" t="s">
        <v>297</v>
      </c>
      <c r="C81" s="3729" t="s">
        <v>298</v>
      </c>
      <c r="D81" s="3753">
        <v>0</v>
      </c>
      <c r="E81" s="3754">
        <v>0</v>
      </c>
    </row>
    <row r="82" spans="2:5">
      <c r="B82" s="3728" t="s">
        <v>299</v>
      </c>
      <c r="C82" s="3729" t="s">
        <v>300</v>
      </c>
      <c r="D82" s="3753">
        <v>0</v>
      </c>
      <c r="E82" s="3754">
        <v>0</v>
      </c>
    </row>
    <row r="83" spans="2:5">
      <c r="B83" s="3728" t="s">
        <v>301</v>
      </c>
      <c r="C83" s="3729" t="s">
        <v>302</v>
      </c>
      <c r="D83" s="3753">
        <v>0</v>
      </c>
      <c r="E83" s="3754">
        <v>0</v>
      </c>
    </row>
    <row r="84" spans="2:5">
      <c r="B84" s="3728" t="s">
        <v>72</v>
      </c>
      <c r="C84" s="3729" t="s">
        <v>73</v>
      </c>
      <c r="D84" s="3753">
        <v>0</v>
      </c>
      <c r="E84" s="3754">
        <v>0</v>
      </c>
    </row>
    <row r="85" spans="2:5">
      <c r="B85" s="3728" t="s">
        <v>74</v>
      </c>
      <c r="C85" s="3729" t="s">
        <v>75</v>
      </c>
      <c r="D85" s="3753">
        <v>0</v>
      </c>
      <c r="E85" s="3754">
        <v>0</v>
      </c>
    </row>
    <row r="86" spans="2:5" ht="13.5" thickBot="1">
      <c r="B86" s="3743" t="s">
        <v>76</v>
      </c>
      <c r="C86" s="3744" t="s">
        <v>77</v>
      </c>
      <c r="D86" s="3757">
        <v>0</v>
      </c>
      <c r="E86" s="3758">
        <v>0</v>
      </c>
    </row>
    <row r="87" spans="2:5" ht="26.25" thickBot="1">
      <c r="B87" s="3745" t="s">
        <v>32</v>
      </c>
      <c r="C87" s="3746" t="s">
        <v>78</v>
      </c>
      <c r="D87" s="3747">
        <v>0</v>
      </c>
      <c r="E87" s="3748">
        <v>0</v>
      </c>
    </row>
    <row r="88" spans="2:5" ht="13.5" thickBot="1">
      <c r="B88" s="3725" t="s">
        <v>79</v>
      </c>
      <c r="C88" s="3726" t="s">
        <v>80</v>
      </c>
      <c r="D88" s="3727">
        <v>0</v>
      </c>
      <c r="E88" s="3738">
        <v>0</v>
      </c>
    </row>
    <row r="89" spans="2:5" ht="13.5" thickBot="1">
      <c r="B89" s="3725" t="s">
        <v>81</v>
      </c>
      <c r="C89" s="3726" t="s">
        <v>82</v>
      </c>
      <c r="D89" s="3727">
        <v>0</v>
      </c>
      <c r="E89" s="3738">
        <v>0</v>
      </c>
    </row>
    <row r="90" spans="2:5" ht="13.5" thickBot="1">
      <c r="B90" s="3725" t="s">
        <v>83</v>
      </c>
      <c r="C90" s="3726" t="s">
        <v>84</v>
      </c>
      <c r="D90" s="3727">
        <v>0</v>
      </c>
      <c r="E90" s="3750">
        <v>0</v>
      </c>
    </row>
    <row r="91" spans="2:5">
      <c r="B91" s="3725" t="s">
        <v>85</v>
      </c>
      <c r="C91" s="3726" t="s">
        <v>86</v>
      </c>
      <c r="D91" s="3770">
        <v>51003.22</v>
      </c>
      <c r="E91" s="3792">
        <v>1</v>
      </c>
    </row>
    <row r="92" spans="2:5">
      <c r="B92" s="3728" t="s">
        <v>5</v>
      </c>
      <c r="C92" s="3729" t="s">
        <v>87</v>
      </c>
      <c r="D92" s="3796">
        <v>51003.22</v>
      </c>
      <c r="E92" s="3797">
        <v>1</v>
      </c>
    </row>
    <row r="93" spans="2:5">
      <c r="B93" s="3728" t="s">
        <v>7</v>
      </c>
      <c r="C93" s="3729" t="s">
        <v>88</v>
      </c>
      <c r="D93" s="3796">
        <v>0</v>
      </c>
      <c r="E93" s="3797">
        <v>0</v>
      </c>
    </row>
    <row r="94" spans="2:5" ht="13.5" thickBot="1">
      <c r="B94" s="3730" t="s">
        <v>9</v>
      </c>
      <c r="C94" s="3731" t="s">
        <v>89</v>
      </c>
      <c r="D94" s="3759">
        <v>0</v>
      </c>
      <c r="E94" s="376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0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52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42578125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212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3134440.18</v>
      </c>
      <c r="E9" s="23">
        <f>E10</f>
        <v>6689713.5300000003</v>
      </c>
    </row>
    <row r="10" spans="2:5">
      <c r="B10" s="14" t="s">
        <v>5</v>
      </c>
      <c r="C10" s="93" t="s">
        <v>6</v>
      </c>
      <c r="D10" s="175">
        <v>3134440.18</v>
      </c>
      <c r="E10" s="226">
        <v>6689713.5300000003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3134440.18</v>
      </c>
      <c r="E20" s="229">
        <f>E10</f>
        <v>6689713.5300000003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111">
        <f>D20</f>
        <v>3134440.18</v>
      </c>
      <c r="F24" s="137"/>
    </row>
    <row r="25" spans="2:7">
      <c r="B25" s="21" t="s">
        <v>25</v>
      </c>
      <c r="C25" s="22" t="s">
        <v>26</v>
      </c>
      <c r="D25" s="95">
        <v>3127727.2700000005</v>
      </c>
      <c r="E25" s="110">
        <v>3617644.84</v>
      </c>
    </row>
    <row r="26" spans="2:7">
      <c r="B26" s="24" t="s">
        <v>27</v>
      </c>
      <c r="C26" s="25" t="s">
        <v>28</v>
      </c>
      <c r="D26" s="96">
        <v>4143453.3000000003</v>
      </c>
      <c r="E26" s="111">
        <v>3953414.01</v>
      </c>
    </row>
    <row r="27" spans="2:7">
      <c r="B27" s="26" t="s">
        <v>5</v>
      </c>
      <c r="C27" s="15" t="s">
        <v>29</v>
      </c>
      <c r="D27" s="175">
        <v>3546870.99</v>
      </c>
      <c r="E27" s="231">
        <v>1263563.76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596582.31000000006</v>
      </c>
      <c r="E29" s="231">
        <v>2689850.25</v>
      </c>
    </row>
    <row r="30" spans="2:7">
      <c r="B30" s="24" t="s">
        <v>32</v>
      </c>
      <c r="C30" s="27" t="s">
        <v>33</v>
      </c>
      <c r="D30" s="96">
        <v>1015726.03</v>
      </c>
      <c r="E30" s="111">
        <v>335769.17</v>
      </c>
    </row>
    <row r="31" spans="2:7">
      <c r="B31" s="26" t="s">
        <v>5</v>
      </c>
      <c r="C31" s="15" t="s">
        <v>34</v>
      </c>
      <c r="D31" s="175"/>
      <c r="E31" s="231">
        <v>116734.95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451.86</v>
      </c>
      <c r="E33" s="231">
        <v>1667.68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35982.07</v>
      </c>
      <c r="E35" s="231">
        <v>67517.009999999995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979292.1</v>
      </c>
      <c r="E37" s="231">
        <v>149849.53</v>
      </c>
    </row>
    <row r="38" spans="2:6">
      <c r="B38" s="21" t="s">
        <v>44</v>
      </c>
      <c r="C38" s="22" t="s">
        <v>45</v>
      </c>
      <c r="D38" s="95">
        <v>6712.91</v>
      </c>
      <c r="E38" s="23">
        <v>-62371.49</v>
      </c>
    </row>
    <row r="39" spans="2:6" ht="13.5" thickBot="1">
      <c r="B39" s="30" t="s">
        <v>46</v>
      </c>
      <c r="C39" s="31" t="s">
        <v>47</v>
      </c>
      <c r="D39" s="97">
        <v>3134440.1800000006</v>
      </c>
      <c r="E39" s="242">
        <f>E24+E25+E38</f>
        <v>6689713.5299999993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183946.02</v>
      </c>
    </row>
    <row r="45" spans="2:6" ht="13.5" thickBot="1">
      <c r="B45" s="41" t="s">
        <v>7</v>
      </c>
      <c r="C45" s="49" t="s">
        <v>52</v>
      </c>
      <c r="D45" s="143">
        <v>183946.02</v>
      </c>
      <c r="E45" s="148">
        <v>394440.65600000002</v>
      </c>
    </row>
    <row r="46" spans="2:6">
      <c r="B46" s="36" t="s">
        <v>32</v>
      </c>
      <c r="C46" s="47" t="s">
        <v>53</v>
      </c>
      <c r="D46" s="206"/>
      <c r="E46" s="149"/>
    </row>
    <row r="47" spans="2:6">
      <c r="B47" s="39" t="s">
        <v>5</v>
      </c>
      <c r="C47" s="48" t="s">
        <v>51</v>
      </c>
      <c r="D47" s="160"/>
      <c r="E47" s="150">
        <v>17.04</v>
      </c>
    </row>
    <row r="48" spans="2:6">
      <c r="B48" s="39" t="s">
        <v>7</v>
      </c>
      <c r="C48" s="48" t="s">
        <v>54</v>
      </c>
      <c r="D48" s="160">
        <v>16.5</v>
      </c>
      <c r="E48" s="154">
        <v>16.93</v>
      </c>
    </row>
    <row r="49" spans="2:5">
      <c r="B49" s="39" t="s">
        <v>9</v>
      </c>
      <c r="C49" s="48" t="s">
        <v>55</v>
      </c>
      <c r="D49" s="160">
        <v>17.39</v>
      </c>
      <c r="E49" s="154">
        <v>17.600000000000001</v>
      </c>
    </row>
    <row r="50" spans="2:5" ht="13.5" thickBot="1">
      <c r="B50" s="41" t="s">
        <v>11</v>
      </c>
      <c r="C50" s="49" t="s">
        <v>52</v>
      </c>
      <c r="D50" s="143">
        <v>17.04</v>
      </c>
      <c r="E50" s="152">
        <v>16.96</v>
      </c>
    </row>
    <row r="51" spans="2:5" ht="13.5" thickBot="1">
      <c r="B51" s="32"/>
      <c r="C51" s="33"/>
      <c r="D51" s="153"/>
      <c r="E51" s="153"/>
    </row>
    <row r="52" spans="2:5" ht="16.5" thickBot="1">
      <c r="B52" s="3775"/>
      <c r="C52" s="3776" t="s">
        <v>56</v>
      </c>
      <c r="D52" s="3777"/>
      <c r="E52" s="3767"/>
    </row>
    <row r="53" spans="2:5" ht="23.25" customHeight="1" thickBot="1">
      <c r="B53" s="6368" t="s">
        <v>57</v>
      </c>
      <c r="C53" s="6369"/>
      <c r="D53" s="3778" t="s">
        <v>58</v>
      </c>
      <c r="E53" s="3779" t="s">
        <v>59</v>
      </c>
    </row>
    <row r="54" spans="2:5" ht="13.5" thickBot="1">
      <c r="B54" s="3780" t="s">
        <v>27</v>
      </c>
      <c r="C54" s="3769" t="s">
        <v>60</v>
      </c>
      <c r="D54" s="3804">
        <v>6689713.5300000003</v>
      </c>
      <c r="E54" s="3805">
        <v>1</v>
      </c>
    </row>
    <row r="55" spans="2:5" ht="25.5">
      <c r="B55" s="3782" t="s">
        <v>5</v>
      </c>
      <c r="C55" s="3783" t="s">
        <v>61</v>
      </c>
      <c r="D55" s="3794">
        <v>0</v>
      </c>
      <c r="E55" s="3795">
        <v>0</v>
      </c>
    </row>
    <row r="56" spans="2:5">
      <c r="B56" s="3771" t="s">
        <v>268</v>
      </c>
      <c r="C56" s="245" t="s">
        <v>269</v>
      </c>
      <c r="D56" s="3796">
        <v>0</v>
      </c>
      <c r="E56" s="3797">
        <v>0</v>
      </c>
    </row>
    <row r="57" spans="2:5">
      <c r="B57" s="246" t="s">
        <v>270</v>
      </c>
      <c r="C57" s="245" t="s">
        <v>271</v>
      </c>
      <c r="D57" s="3796">
        <v>0</v>
      </c>
      <c r="E57" s="3797">
        <v>0</v>
      </c>
    </row>
    <row r="58" spans="2:5">
      <c r="B58" s="246" t="s">
        <v>272</v>
      </c>
      <c r="C58" s="245" t="s">
        <v>273</v>
      </c>
      <c r="D58" s="247">
        <v>0</v>
      </c>
      <c r="E58" s="3797">
        <v>0</v>
      </c>
    </row>
    <row r="59" spans="2:5" ht="25.5">
      <c r="B59" s="3771" t="s">
        <v>7</v>
      </c>
      <c r="C59" s="3772" t="s">
        <v>62</v>
      </c>
      <c r="D59" s="3796">
        <v>0</v>
      </c>
      <c r="E59" s="3797">
        <v>0</v>
      </c>
    </row>
    <row r="60" spans="2:5">
      <c r="B60" s="3771" t="s">
        <v>9</v>
      </c>
      <c r="C60" s="3772" t="s">
        <v>63</v>
      </c>
      <c r="D60" s="3796">
        <v>0</v>
      </c>
      <c r="E60" s="3797">
        <v>0</v>
      </c>
    </row>
    <row r="61" spans="2:5" ht="24" customHeight="1">
      <c r="B61" s="3771" t="s">
        <v>274</v>
      </c>
      <c r="C61" s="3772" t="s">
        <v>275</v>
      </c>
      <c r="D61" s="3796">
        <v>0</v>
      </c>
      <c r="E61" s="3797">
        <v>0</v>
      </c>
    </row>
    <row r="62" spans="2:5">
      <c r="B62" s="3771" t="s">
        <v>276</v>
      </c>
      <c r="C62" s="3772" t="s">
        <v>16</v>
      </c>
      <c r="D62" s="3796">
        <v>0</v>
      </c>
      <c r="E62" s="3797">
        <v>0</v>
      </c>
    </row>
    <row r="63" spans="2:5">
      <c r="B63" s="3771" t="s">
        <v>11</v>
      </c>
      <c r="C63" s="3772" t="s">
        <v>64</v>
      </c>
      <c r="D63" s="3796">
        <v>0</v>
      </c>
      <c r="E63" s="3797">
        <v>0</v>
      </c>
    </row>
    <row r="64" spans="2:5">
      <c r="B64" s="3771" t="s">
        <v>13</v>
      </c>
      <c r="C64" s="3772" t="s">
        <v>275</v>
      </c>
      <c r="D64" s="3796">
        <v>0</v>
      </c>
      <c r="E64" s="3797">
        <v>0</v>
      </c>
    </row>
    <row r="65" spans="2:5">
      <c r="B65" s="3771" t="s">
        <v>15</v>
      </c>
      <c r="C65" s="3772" t="s">
        <v>16</v>
      </c>
      <c r="D65" s="3796">
        <v>0</v>
      </c>
      <c r="E65" s="3797">
        <v>0</v>
      </c>
    </row>
    <row r="66" spans="2:5">
      <c r="B66" s="3771" t="s">
        <v>38</v>
      </c>
      <c r="C66" s="3772" t="s">
        <v>65</v>
      </c>
      <c r="D66" s="3796">
        <v>0</v>
      </c>
      <c r="E66" s="3797">
        <v>0</v>
      </c>
    </row>
    <row r="67" spans="2:5">
      <c r="B67" s="3784" t="s">
        <v>40</v>
      </c>
      <c r="C67" s="3785" t="s">
        <v>66</v>
      </c>
      <c r="D67" s="3806">
        <v>6689713.5300000003</v>
      </c>
      <c r="E67" s="3807">
        <v>1</v>
      </c>
    </row>
    <row r="68" spans="2:5">
      <c r="B68" s="3784" t="s">
        <v>277</v>
      </c>
      <c r="C68" s="3785" t="s">
        <v>278</v>
      </c>
      <c r="D68" s="3808">
        <v>6689713.5300000003</v>
      </c>
      <c r="E68" s="3809">
        <v>1</v>
      </c>
    </row>
    <row r="69" spans="2:5">
      <c r="B69" s="3784" t="s">
        <v>279</v>
      </c>
      <c r="C69" s="3785" t="s">
        <v>280</v>
      </c>
      <c r="D69" s="3798">
        <v>0</v>
      </c>
      <c r="E69" s="3799">
        <v>0</v>
      </c>
    </row>
    <row r="70" spans="2:5">
      <c r="B70" s="3784" t="s">
        <v>281</v>
      </c>
      <c r="C70" s="3785" t="s">
        <v>282</v>
      </c>
      <c r="D70" s="3798">
        <v>0</v>
      </c>
      <c r="E70" s="3799">
        <v>0</v>
      </c>
    </row>
    <row r="71" spans="2:5">
      <c r="B71" s="3784" t="s">
        <v>283</v>
      </c>
      <c r="C71" s="3785" t="s">
        <v>284</v>
      </c>
      <c r="D71" s="3798">
        <v>0</v>
      </c>
      <c r="E71" s="3799">
        <v>0</v>
      </c>
    </row>
    <row r="72" spans="2:5" ht="25.5">
      <c r="B72" s="3784" t="s">
        <v>42</v>
      </c>
      <c r="C72" s="3785" t="s">
        <v>67</v>
      </c>
      <c r="D72" s="3798">
        <v>0</v>
      </c>
      <c r="E72" s="3799">
        <v>0</v>
      </c>
    </row>
    <row r="73" spans="2:5">
      <c r="B73" s="3784" t="s">
        <v>285</v>
      </c>
      <c r="C73" s="3785" t="s">
        <v>286</v>
      </c>
      <c r="D73" s="3798">
        <v>0</v>
      </c>
      <c r="E73" s="3799">
        <v>0</v>
      </c>
    </row>
    <row r="74" spans="2:5">
      <c r="B74" s="3784" t="s">
        <v>287</v>
      </c>
      <c r="C74" s="3785" t="s">
        <v>288</v>
      </c>
      <c r="D74" s="3798">
        <v>0</v>
      </c>
      <c r="E74" s="3799">
        <v>0</v>
      </c>
    </row>
    <row r="75" spans="2:5">
      <c r="B75" s="3784" t="s">
        <v>289</v>
      </c>
      <c r="C75" s="3785" t="s">
        <v>290</v>
      </c>
      <c r="D75" s="3796">
        <v>0</v>
      </c>
      <c r="E75" s="3799">
        <v>0</v>
      </c>
    </row>
    <row r="76" spans="2:5">
      <c r="B76" s="3784" t="s">
        <v>291</v>
      </c>
      <c r="C76" s="3785" t="s">
        <v>292</v>
      </c>
      <c r="D76" s="3798">
        <v>0</v>
      </c>
      <c r="E76" s="3799">
        <v>0</v>
      </c>
    </row>
    <row r="77" spans="2:5">
      <c r="B77" s="3784" t="s">
        <v>293</v>
      </c>
      <c r="C77" s="3785" t="s">
        <v>294</v>
      </c>
      <c r="D77" s="3798">
        <v>0</v>
      </c>
      <c r="E77" s="3799">
        <v>0</v>
      </c>
    </row>
    <row r="78" spans="2:5">
      <c r="B78" s="3784" t="s">
        <v>68</v>
      </c>
      <c r="C78" s="3785" t="s">
        <v>69</v>
      </c>
      <c r="D78" s="3798">
        <v>0</v>
      </c>
      <c r="E78" s="3799">
        <v>0</v>
      </c>
    </row>
    <row r="79" spans="2:5">
      <c r="B79" s="3771" t="s">
        <v>70</v>
      </c>
      <c r="C79" s="3772" t="s">
        <v>71</v>
      </c>
      <c r="D79" s="3796">
        <v>0</v>
      </c>
      <c r="E79" s="3797">
        <v>0</v>
      </c>
    </row>
    <row r="80" spans="2:5">
      <c r="B80" s="3771" t="s">
        <v>295</v>
      </c>
      <c r="C80" s="3772" t="s">
        <v>296</v>
      </c>
      <c r="D80" s="3796">
        <v>0</v>
      </c>
      <c r="E80" s="3797">
        <v>0</v>
      </c>
    </row>
    <row r="81" spans="2:5">
      <c r="B81" s="3771" t="s">
        <v>297</v>
      </c>
      <c r="C81" s="3772" t="s">
        <v>298</v>
      </c>
      <c r="D81" s="3796">
        <v>0</v>
      </c>
      <c r="E81" s="3797">
        <v>0</v>
      </c>
    </row>
    <row r="82" spans="2:5">
      <c r="B82" s="3771" t="s">
        <v>299</v>
      </c>
      <c r="C82" s="3772" t="s">
        <v>300</v>
      </c>
      <c r="D82" s="3796">
        <v>0</v>
      </c>
      <c r="E82" s="3797">
        <v>0</v>
      </c>
    </row>
    <row r="83" spans="2:5">
      <c r="B83" s="3771" t="s">
        <v>301</v>
      </c>
      <c r="C83" s="3772" t="s">
        <v>302</v>
      </c>
      <c r="D83" s="3796">
        <v>0</v>
      </c>
      <c r="E83" s="3797">
        <v>0</v>
      </c>
    </row>
    <row r="84" spans="2:5">
      <c r="B84" s="3771" t="s">
        <v>72</v>
      </c>
      <c r="C84" s="3772" t="s">
        <v>73</v>
      </c>
      <c r="D84" s="3796">
        <v>0</v>
      </c>
      <c r="E84" s="3797">
        <v>0</v>
      </c>
    </row>
    <row r="85" spans="2:5">
      <c r="B85" s="3771" t="s">
        <v>74</v>
      </c>
      <c r="C85" s="3772" t="s">
        <v>75</v>
      </c>
      <c r="D85" s="3796">
        <v>0</v>
      </c>
      <c r="E85" s="3797">
        <v>0</v>
      </c>
    </row>
    <row r="86" spans="2:5" ht="13.5" thickBot="1">
      <c r="B86" s="3786" t="s">
        <v>76</v>
      </c>
      <c r="C86" s="3787" t="s">
        <v>77</v>
      </c>
      <c r="D86" s="3800">
        <v>0</v>
      </c>
      <c r="E86" s="3801">
        <v>0</v>
      </c>
    </row>
    <row r="87" spans="2:5" ht="26.25" thickBot="1">
      <c r="B87" s="3788" t="s">
        <v>32</v>
      </c>
      <c r="C87" s="3789" t="s">
        <v>78</v>
      </c>
      <c r="D87" s="3790">
        <v>0</v>
      </c>
      <c r="E87" s="3791">
        <v>0</v>
      </c>
    </row>
    <row r="88" spans="2:5" ht="13.5" thickBot="1">
      <c r="B88" s="3768" t="s">
        <v>79</v>
      </c>
      <c r="C88" s="3769" t="s">
        <v>80</v>
      </c>
      <c r="D88" s="3770">
        <v>0</v>
      </c>
      <c r="E88" s="3781">
        <v>0</v>
      </c>
    </row>
    <row r="89" spans="2:5" ht="13.5" thickBot="1">
      <c r="B89" s="3768" t="s">
        <v>81</v>
      </c>
      <c r="C89" s="3769" t="s">
        <v>82</v>
      </c>
      <c r="D89" s="3770">
        <v>0</v>
      </c>
      <c r="E89" s="3781">
        <v>0</v>
      </c>
    </row>
    <row r="90" spans="2:5" ht="13.5" thickBot="1">
      <c r="B90" s="3768" t="s">
        <v>83</v>
      </c>
      <c r="C90" s="3769" t="s">
        <v>84</v>
      </c>
      <c r="D90" s="3770">
        <v>0</v>
      </c>
      <c r="E90" s="3793">
        <v>0</v>
      </c>
    </row>
    <row r="91" spans="2:5">
      <c r="B91" s="3768" t="s">
        <v>85</v>
      </c>
      <c r="C91" s="3769" t="s">
        <v>86</v>
      </c>
      <c r="D91" s="3813">
        <v>6689713.5300000003</v>
      </c>
      <c r="E91" s="3835">
        <v>1</v>
      </c>
    </row>
    <row r="92" spans="2:5">
      <c r="B92" s="3771" t="s">
        <v>5</v>
      </c>
      <c r="C92" s="3772" t="s">
        <v>87</v>
      </c>
      <c r="D92" s="3839">
        <v>6689713.5300000003</v>
      </c>
      <c r="E92" s="3840">
        <v>1</v>
      </c>
    </row>
    <row r="93" spans="2:5">
      <c r="B93" s="3771" t="s">
        <v>7</v>
      </c>
      <c r="C93" s="3772" t="s">
        <v>88</v>
      </c>
      <c r="D93" s="3839">
        <v>0</v>
      </c>
      <c r="E93" s="3840">
        <v>0</v>
      </c>
    </row>
    <row r="94" spans="2:5" ht="13.5" thickBot="1">
      <c r="B94" s="3773" t="s">
        <v>9</v>
      </c>
      <c r="C94" s="3774" t="s">
        <v>89</v>
      </c>
      <c r="D94" s="3802">
        <v>0</v>
      </c>
      <c r="E94" s="380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>
  <dimension ref="B1:G94"/>
  <sheetViews>
    <sheetView topLeftCell="A52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140625" customWidth="1"/>
    <col min="7" max="7" width="13.425781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229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529616.92000000004</v>
      </c>
    </row>
    <row r="10" spans="2:5">
      <c r="B10" s="14" t="s">
        <v>5</v>
      </c>
      <c r="C10" s="93" t="s">
        <v>6</v>
      </c>
      <c r="D10" s="175"/>
      <c r="E10" s="226">
        <v>529616.92000000004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529616.92000000004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527913.43999999994</v>
      </c>
      <c r="F25" s="92"/>
    </row>
    <row r="26" spans="2:7">
      <c r="B26" s="24" t="s">
        <v>27</v>
      </c>
      <c r="C26" s="25" t="s">
        <v>28</v>
      </c>
      <c r="D26" s="96"/>
      <c r="E26" s="111">
        <v>545370.30000000005</v>
      </c>
      <c r="F26" s="92"/>
      <c r="G26" s="92"/>
    </row>
    <row r="27" spans="2:7">
      <c r="B27" s="26" t="s">
        <v>5</v>
      </c>
      <c r="C27" s="15" t="s">
        <v>29</v>
      </c>
      <c r="D27" s="175"/>
      <c r="E27" s="231">
        <v>545370.30000000005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  <c r="F29" s="92"/>
    </row>
    <row r="30" spans="2:7">
      <c r="B30" s="24" t="s">
        <v>32</v>
      </c>
      <c r="C30" s="27" t="s">
        <v>33</v>
      </c>
      <c r="D30" s="96"/>
      <c r="E30" s="111">
        <v>17456.86</v>
      </c>
    </row>
    <row r="31" spans="2:7">
      <c r="B31" s="26" t="s">
        <v>5</v>
      </c>
      <c r="C31" s="15" t="s">
        <v>34</v>
      </c>
      <c r="D31" s="175"/>
      <c r="E31" s="231">
        <v>14130.81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883.4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2442.65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/>
      <c r="E38" s="23">
        <v>1703.48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529616.91999999993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44356.525999999998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11.84</v>
      </c>
    </row>
    <row r="49" spans="2:5">
      <c r="B49" s="39" t="s">
        <v>9</v>
      </c>
      <c r="C49" s="48" t="s">
        <v>55</v>
      </c>
      <c r="D49" s="160"/>
      <c r="E49" s="154">
        <v>11.94</v>
      </c>
    </row>
    <row r="50" spans="2:5" ht="13.5" thickBot="1">
      <c r="B50" s="41" t="s">
        <v>11</v>
      </c>
      <c r="C50" s="49" t="s">
        <v>52</v>
      </c>
      <c r="D50" s="143"/>
      <c r="E50" s="152">
        <v>11.94</v>
      </c>
    </row>
    <row r="51" spans="2:5" ht="13.5" thickBot="1">
      <c r="B51" s="32"/>
      <c r="C51" s="33"/>
      <c r="D51" s="153"/>
      <c r="E51" s="153"/>
    </row>
    <row r="52" spans="2:5" ht="16.5" thickBot="1">
      <c r="B52" s="3818"/>
      <c r="C52" s="3819" t="s">
        <v>56</v>
      </c>
      <c r="D52" s="3820"/>
      <c r="E52" s="3810"/>
    </row>
    <row r="53" spans="2:5" ht="23.25" customHeight="1" thickBot="1">
      <c r="B53" s="6368" t="s">
        <v>57</v>
      </c>
      <c r="C53" s="6369"/>
      <c r="D53" s="3821" t="s">
        <v>58</v>
      </c>
      <c r="E53" s="3822" t="s">
        <v>59</v>
      </c>
    </row>
    <row r="54" spans="2:5" ht="13.5" thickBot="1">
      <c r="B54" s="3823" t="s">
        <v>27</v>
      </c>
      <c r="C54" s="3812" t="s">
        <v>60</v>
      </c>
      <c r="D54" s="3847">
        <v>529616.92000000004</v>
      </c>
      <c r="E54" s="3848">
        <v>1</v>
      </c>
    </row>
    <row r="55" spans="2:5" ht="25.5">
      <c r="B55" s="3825" t="s">
        <v>5</v>
      </c>
      <c r="C55" s="3826" t="s">
        <v>61</v>
      </c>
      <c r="D55" s="3837">
        <v>0</v>
      </c>
      <c r="E55" s="3838">
        <v>0</v>
      </c>
    </row>
    <row r="56" spans="2:5">
      <c r="B56" s="3814" t="s">
        <v>268</v>
      </c>
      <c r="C56" s="245" t="s">
        <v>269</v>
      </c>
      <c r="D56" s="3839">
        <v>0</v>
      </c>
      <c r="E56" s="3840">
        <v>0</v>
      </c>
    </row>
    <row r="57" spans="2:5">
      <c r="B57" s="246" t="s">
        <v>270</v>
      </c>
      <c r="C57" s="245" t="s">
        <v>271</v>
      </c>
      <c r="D57" s="3839">
        <v>0</v>
      </c>
      <c r="E57" s="3840">
        <v>0</v>
      </c>
    </row>
    <row r="58" spans="2:5">
      <c r="B58" s="246" t="s">
        <v>272</v>
      </c>
      <c r="C58" s="245" t="s">
        <v>273</v>
      </c>
      <c r="D58" s="247">
        <v>0</v>
      </c>
      <c r="E58" s="3840">
        <v>0</v>
      </c>
    </row>
    <row r="59" spans="2:5" ht="25.5">
      <c r="B59" s="3814" t="s">
        <v>7</v>
      </c>
      <c r="C59" s="3815" t="s">
        <v>62</v>
      </c>
      <c r="D59" s="3839">
        <v>0</v>
      </c>
      <c r="E59" s="3840">
        <v>0</v>
      </c>
    </row>
    <row r="60" spans="2:5">
      <c r="B60" s="3814" t="s">
        <v>9</v>
      </c>
      <c r="C60" s="3815" t="s">
        <v>63</v>
      </c>
      <c r="D60" s="3839">
        <v>0</v>
      </c>
      <c r="E60" s="3840">
        <v>0</v>
      </c>
    </row>
    <row r="61" spans="2:5">
      <c r="B61" s="3814" t="s">
        <v>274</v>
      </c>
      <c r="C61" s="3815" t="s">
        <v>275</v>
      </c>
      <c r="D61" s="3839">
        <v>0</v>
      </c>
      <c r="E61" s="3840">
        <v>0</v>
      </c>
    </row>
    <row r="62" spans="2:5">
      <c r="B62" s="3814" t="s">
        <v>276</v>
      </c>
      <c r="C62" s="3815" t="s">
        <v>16</v>
      </c>
      <c r="D62" s="3839">
        <v>0</v>
      </c>
      <c r="E62" s="3840">
        <v>0</v>
      </c>
    </row>
    <row r="63" spans="2:5">
      <c r="B63" s="3814" t="s">
        <v>11</v>
      </c>
      <c r="C63" s="3815" t="s">
        <v>64</v>
      </c>
      <c r="D63" s="3839">
        <v>0</v>
      </c>
      <c r="E63" s="3840">
        <v>0</v>
      </c>
    </row>
    <row r="64" spans="2:5">
      <c r="B64" s="3814" t="s">
        <v>13</v>
      </c>
      <c r="C64" s="3815" t="s">
        <v>275</v>
      </c>
      <c r="D64" s="3839">
        <v>0</v>
      </c>
      <c r="E64" s="3840">
        <v>0</v>
      </c>
    </row>
    <row r="65" spans="2:5">
      <c r="B65" s="3814" t="s">
        <v>15</v>
      </c>
      <c r="C65" s="3815" t="s">
        <v>16</v>
      </c>
      <c r="D65" s="3839">
        <v>0</v>
      </c>
      <c r="E65" s="3840">
        <v>0</v>
      </c>
    </row>
    <row r="66" spans="2:5">
      <c r="B66" s="3814" t="s">
        <v>38</v>
      </c>
      <c r="C66" s="3815" t="s">
        <v>65</v>
      </c>
      <c r="D66" s="3839">
        <v>0</v>
      </c>
      <c r="E66" s="3840">
        <v>0</v>
      </c>
    </row>
    <row r="67" spans="2:5">
      <c r="B67" s="3827" t="s">
        <v>40</v>
      </c>
      <c r="C67" s="3828" t="s">
        <v>66</v>
      </c>
      <c r="D67" s="3849">
        <v>529616.92000000004</v>
      </c>
      <c r="E67" s="3850">
        <v>1</v>
      </c>
    </row>
    <row r="68" spans="2:5">
      <c r="B68" s="3827" t="s">
        <v>277</v>
      </c>
      <c r="C68" s="3828" t="s">
        <v>278</v>
      </c>
      <c r="D68" s="3851">
        <v>529616.92000000004</v>
      </c>
      <c r="E68" s="3852">
        <v>1</v>
      </c>
    </row>
    <row r="69" spans="2:5">
      <c r="B69" s="3827" t="s">
        <v>279</v>
      </c>
      <c r="C69" s="3828" t="s">
        <v>280</v>
      </c>
      <c r="D69" s="3841">
        <v>0</v>
      </c>
      <c r="E69" s="3842">
        <v>0</v>
      </c>
    </row>
    <row r="70" spans="2:5">
      <c r="B70" s="3827" t="s">
        <v>281</v>
      </c>
      <c r="C70" s="3828" t="s">
        <v>282</v>
      </c>
      <c r="D70" s="3841">
        <v>0</v>
      </c>
      <c r="E70" s="3842">
        <v>0</v>
      </c>
    </row>
    <row r="71" spans="2:5">
      <c r="B71" s="3827" t="s">
        <v>283</v>
      </c>
      <c r="C71" s="3828" t="s">
        <v>284</v>
      </c>
      <c r="D71" s="3841">
        <v>0</v>
      </c>
      <c r="E71" s="3842">
        <v>0</v>
      </c>
    </row>
    <row r="72" spans="2:5" ht="25.5">
      <c r="B72" s="3827" t="s">
        <v>42</v>
      </c>
      <c r="C72" s="3828" t="s">
        <v>67</v>
      </c>
      <c r="D72" s="3841">
        <v>0</v>
      </c>
      <c r="E72" s="3842">
        <v>0</v>
      </c>
    </row>
    <row r="73" spans="2:5">
      <c r="B73" s="3827" t="s">
        <v>285</v>
      </c>
      <c r="C73" s="3828" t="s">
        <v>286</v>
      </c>
      <c r="D73" s="3841">
        <v>0</v>
      </c>
      <c r="E73" s="3842">
        <v>0</v>
      </c>
    </row>
    <row r="74" spans="2:5">
      <c r="B74" s="3827" t="s">
        <v>287</v>
      </c>
      <c r="C74" s="3828" t="s">
        <v>288</v>
      </c>
      <c r="D74" s="3841">
        <v>0</v>
      </c>
      <c r="E74" s="3842">
        <v>0</v>
      </c>
    </row>
    <row r="75" spans="2:5">
      <c r="B75" s="3827" t="s">
        <v>289</v>
      </c>
      <c r="C75" s="3828" t="s">
        <v>290</v>
      </c>
      <c r="D75" s="3839">
        <v>0</v>
      </c>
      <c r="E75" s="3842">
        <v>0</v>
      </c>
    </row>
    <row r="76" spans="2:5">
      <c r="B76" s="3827" t="s">
        <v>291</v>
      </c>
      <c r="C76" s="3828" t="s">
        <v>292</v>
      </c>
      <c r="D76" s="3841">
        <v>0</v>
      </c>
      <c r="E76" s="3842">
        <v>0</v>
      </c>
    </row>
    <row r="77" spans="2:5">
      <c r="B77" s="3827" t="s">
        <v>293</v>
      </c>
      <c r="C77" s="3828" t="s">
        <v>294</v>
      </c>
      <c r="D77" s="3841">
        <v>0</v>
      </c>
      <c r="E77" s="3842">
        <v>0</v>
      </c>
    </row>
    <row r="78" spans="2:5">
      <c r="B78" s="3827" t="s">
        <v>68</v>
      </c>
      <c r="C78" s="3828" t="s">
        <v>69</v>
      </c>
      <c r="D78" s="3841">
        <v>0</v>
      </c>
      <c r="E78" s="3842">
        <v>0</v>
      </c>
    </row>
    <row r="79" spans="2:5">
      <c r="B79" s="3814" t="s">
        <v>70</v>
      </c>
      <c r="C79" s="3815" t="s">
        <v>71</v>
      </c>
      <c r="D79" s="3839">
        <v>0</v>
      </c>
      <c r="E79" s="3840">
        <v>0</v>
      </c>
    </row>
    <row r="80" spans="2:5">
      <c r="B80" s="3814" t="s">
        <v>295</v>
      </c>
      <c r="C80" s="3815" t="s">
        <v>296</v>
      </c>
      <c r="D80" s="3839">
        <v>0</v>
      </c>
      <c r="E80" s="3840">
        <v>0</v>
      </c>
    </row>
    <row r="81" spans="2:5">
      <c r="B81" s="3814" t="s">
        <v>297</v>
      </c>
      <c r="C81" s="3815" t="s">
        <v>298</v>
      </c>
      <c r="D81" s="3839">
        <v>0</v>
      </c>
      <c r="E81" s="3840">
        <v>0</v>
      </c>
    </row>
    <row r="82" spans="2:5">
      <c r="B82" s="3814" t="s">
        <v>299</v>
      </c>
      <c r="C82" s="3815" t="s">
        <v>300</v>
      </c>
      <c r="D82" s="3839">
        <v>0</v>
      </c>
      <c r="E82" s="3840">
        <v>0</v>
      </c>
    </row>
    <row r="83" spans="2:5">
      <c r="B83" s="3814" t="s">
        <v>301</v>
      </c>
      <c r="C83" s="3815" t="s">
        <v>302</v>
      </c>
      <c r="D83" s="3839">
        <v>0</v>
      </c>
      <c r="E83" s="3840">
        <v>0</v>
      </c>
    </row>
    <row r="84" spans="2:5">
      <c r="B84" s="3814" t="s">
        <v>72</v>
      </c>
      <c r="C84" s="3815" t="s">
        <v>73</v>
      </c>
      <c r="D84" s="3839">
        <v>0</v>
      </c>
      <c r="E84" s="3840">
        <v>0</v>
      </c>
    </row>
    <row r="85" spans="2:5">
      <c r="B85" s="3814" t="s">
        <v>74</v>
      </c>
      <c r="C85" s="3815" t="s">
        <v>75</v>
      </c>
      <c r="D85" s="3839">
        <v>0</v>
      </c>
      <c r="E85" s="3840">
        <v>0</v>
      </c>
    </row>
    <row r="86" spans="2:5" ht="13.5" thickBot="1">
      <c r="B86" s="3829" t="s">
        <v>76</v>
      </c>
      <c r="C86" s="3830" t="s">
        <v>77</v>
      </c>
      <c r="D86" s="3843">
        <v>0</v>
      </c>
      <c r="E86" s="3844">
        <v>0</v>
      </c>
    </row>
    <row r="87" spans="2:5" ht="26.25" thickBot="1">
      <c r="B87" s="3831" t="s">
        <v>32</v>
      </c>
      <c r="C87" s="3832" t="s">
        <v>78</v>
      </c>
      <c r="D87" s="3833">
        <v>0</v>
      </c>
      <c r="E87" s="3834">
        <v>0</v>
      </c>
    </row>
    <row r="88" spans="2:5" ht="13.5" thickBot="1">
      <c r="B88" s="3811" t="s">
        <v>79</v>
      </c>
      <c r="C88" s="3812" t="s">
        <v>80</v>
      </c>
      <c r="D88" s="3813">
        <v>0</v>
      </c>
      <c r="E88" s="3824">
        <v>0</v>
      </c>
    </row>
    <row r="89" spans="2:5" ht="13.5" thickBot="1">
      <c r="B89" s="3811" t="s">
        <v>81</v>
      </c>
      <c r="C89" s="3812" t="s">
        <v>82</v>
      </c>
      <c r="D89" s="3813">
        <v>0</v>
      </c>
      <c r="E89" s="3824">
        <v>0</v>
      </c>
    </row>
    <row r="90" spans="2:5" ht="13.5" thickBot="1">
      <c r="B90" s="3811" t="s">
        <v>83</v>
      </c>
      <c r="C90" s="3812" t="s">
        <v>84</v>
      </c>
      <c r="D90" s="3813">
        <v>0</v>
      </c>
      <c r="E90" s="3836">
        <v>0</v>
      </c>
    </row>
    <row r="91" spans="2:5">
      <c r="B91" s="3811" t="s">
        <v>85</v>
      </c>
      <c r="C91" s="3812" t="s">
        <v>86</v>
      </c>
      <c r="D91" s="3856">
        <v>529616.92000000004</v>
      </c>
      <c r="E91" s="3878">
        <v>1</v>
      </c>
    </row>
    <row r="92" spans="2:5">
      <c r="B92" s="3814" t="s">
        <v>5</v>
      </c>
      <c r="C92" s="3815" t="s">
        <v>87</v>
      </c>
      <c r="D92" s="3882">
        <v>529616.92000000004</v>
      </c>
      <c r="E92" s="3883">
        <v>1</v>
      </c>
    </row>
    <row r="93" spans="2:5">
      <c r="B93" s="3814" t="s">
        <v>7</v>
      </c>
      <c r="C93" s="3815" t="s">
        <v>88</v>
      </c>
      <c r="D93" s="3882">
        <v>0</v>
      </c>
      <c r="E93" s="3883">
        <v>0</v>
      </c>
    </row>
    <row r="94" spans="2:5" ht="13.5" thickBot="1">
      <c r="B94" s="3816" t="s">
        <v>9</v>
      </c>
      <c r="C94" s="3817" t="s">
        <v>89</v>
      </c>
      <c r="D94" s="3845">
        <v>0</v>
      </c>
      <c r="E94" s="384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>
  <dimension ref="B1:G94"/>
  <sheetViews>
    <sheetView topLeftCell="A52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230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4036994.82</v>
      </c>
    </row>
    <row r="10" spans="2:5">
      <c r="B10" s="14" t="s">
        <v>5</v>
      </c>
      <c r="C10" s="93" t="s">
        <v>6</v>
      </c>
      <c r="D10" s="175"/>
      <c r="E10" s="226">
        <v>4036994.82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4036994.82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4115140.01</v>
      </c>
      <c r="F25" s="92"/>
    </row>
    <row r="26" spans="2:7">
      <c r="B26" s="24" t="s">
        <v>27</v>
      </c>
      <c r="C26" s="25" t="s">
        <v>28</v>
      </c>
      <c r="D26" s="96"/>
      <c r="E26" s="111">
        <v>6750538.7599999998</v>
      </c>
      <c r="F26" s="92"/>
    </row>
    <row r="27" spans="2:7">
      <c r="B27" s="26" t="s">
        <v>5</v>
      </c>
      <c r="C27" s="15" t="s">
        <v>29</v>
      </c>
      <c r="D27" s="175"/>
      <c r="E27" s="231">
        <v>4611920.01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2138618.75</v>
      </c>
      <c r="F29" s="92"/>
    </row>
    <row r="30" spans="2:7">
      <c r="B30" s="24" t="s">
        <v>32</v>
      </c>
      <c r="C30" s="27" t="s">
        <v>33</v>
      </c>
      <c r="D30" s="96"/>
      <c r="E30" s="111">
        <v>2635398.75</v>
      </c>
    </row>
    <row r="31" spans="2:7">
      <c r="B31" s="26" t="s">
        <v>5</v>
      </c>
      <c r="C31" s="15" t="s">
        <v>34</v>
      </c>
      <c r="D31" s="175"/>
      <c r="E31" s="231">
        <v>111207.48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519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46139.19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2477533.08</v>
      </c>
    </row>
    <row r="38" spans="2:6">
      <c r="B38" s="21" t="s">
        <v>44</v>
      </c>
      <c r="C38" s="22" t="s">
        <v>45</v>
      </c>
      <c r="D38" s="95"/>
      <c r="E38" s="23">
        <v>-78145.19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4036994.82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363693.22700000001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10.36</v>
      </c>
    </row>
    <row r="49" spans="2:5">
      <c r="B49" s="39" t="s">
        <v>9</v>
      </c>
      <c r="C49" s="48" t="s">
        <v>55</v>
      </c>
      <c r="D49" s="160"/>
      <c r="E49" s="154">
        <v>11.67</v>
      </c>
    </row>
    <row r="50" spans="2:5" ht="13.5" thickBot="1">
      <c r="B50" s="41" t="s">
        <v>11</v>
      </c>
      <c r="C50" s="49" t="s">
        <v>52</v>
      </c>
      <c r="D50" s="143"/>
      <c r="E50" s="152">
        <v>11.1</v>
      </c>
    </row>
    <row r="51" spans="2:5" ht="13.5" thickBot="1">
      <c r="B51" s="32"/>
      <c r="C51" s="33"/>
      <c r="D51" s="153"/>
      <c r="E51" s="153"/>
    </row>
    <row r="52" spans="2:5" ht="16.5" thickBot="1">
      <c r="B52" s="3861"/>
      <c r="C52" s="3862" t="s">
        <v>56</v>
      </c>
      <c r="D52" s="3863"/>
      <c r="E52" s="3853"/>
    </row>
    <row r="53" spans="2:5" ht="23.25" customHeight="1" thickBot="1">
      <c r="B53" s="6368" t="s">
        <v>57</v>
      </c>
      <c r="C53" s="6369"/>
      <c r="D53" s="3864" t="s">
        <v>58</v>
      </c>
      <c r="E53" s="3865" t="s">
        <v>59</v>
      </c>
    </row>
    <row r="54" spans="2:5" ht="13.5" thickBot="1">
      <c r="B54" s="3866" t="s">
        <v>27</v>
      </c>
      <c r="C54" s="3855" t="s">
        <v>60</v>
      </c>
      <c r="D54" s="3890">
        <v>4036994.82</v>
      </c>
      <c r="E54" s="3891">
        <v>1</v>
      </c>
    </row>
    <row r="55" spans="2:5" ht="25.5">
      <c r="B55" s="3868" t="s">
        <v>5</v>
      </c>
      <c r="C55" s="3869" t="s">
        <v>61</v>
      </c>
      <c r="D55" s="3880">
        <v>0</v>
      </c>
      <c r="E55" s="3881">
        <v>0</v>
      </c>
    </row>
    <row r="56" spans="2:5">
      <c r="B56" s="3857" t="s">
        <v>268</v>
      </c>
      <c r="C56" s="245" t="s">
        <v>269</v>
      </c>
      <c r="D56" s="3882">
        <v>0</v>
      </c>
      <c r="E56" s="3883">
        <v>0</v>
      </c>
    </row>
    <row r="57" spans="2:5">
      <c r="B57" s="246" t="s">
        <v>270</v>
      </c>
      <c r="C57" s="245" t="s">
        <v>271</v>
      </c>
      <c r="D57" s="3882">
        <v>0</v>
      </c>
      <c r="E57" s="3883">
        <v>0</v>
      </c>
    </row>
    <row r="58" spans="2:5">
      <c r="B58" s="246" t="s">
        <v>272</v>
      </c>
      <c r="C58" s="245" t="s">
        <v>273</v>
      </c>
      <c r="D58" s="247">
        <v>0</v>
      </c>
      <c r="E58" s="3883">
        <v>0</v>
      </c>
    </row>
    <row r="59" spans="2:5" ht="25.5">
      <c r="B59" s="3857" t="s">
        <v>7</v>
      </c>
      <c r="C59" s="3858" t="s">
        <v>62</v>
      </c>
      <c r="D59" s="3882">
        <v>0</v>
      </c>
      <c r="E59" s="3883">
        <v>0</v>
      </c>
    </row>
    <row r="60" spans="2:5">
      <c r="B60" s="3857" t="s">
        <v>9</v>
      </c>
      <c r="C60" s="3858" t="s">
        <v>63</v>
      </c>
      <c r="D60" s="3882">
        <v>0</v>
      </c>
      <c r="E60" s="3883">
        <v>0</v>
      </c>
    </row>
    <row r="61" spans="2:5">
      <c r="B61" s="3857" t="s">
        <v>274</v>
      </c>
      <c r="C61" s="3858" t="s">
        <v>275</v>
      </c>
      <c r="D61" s="3882">
        <v>0</v>
      </c>
      <c r="E61" s="3883">
        <v>0</v>
      </c>
    </row>
    <row r="62" spans="2:5">
      <c r="B62" s="3857" t="s">
        <v>276</v>
      </c>
      <c r="C62" s="3858" t="s">
        <v>16</v>
      </c>
      <c r="D62" s="3882">
        <v>0</v>
      </c>
      <c r="E62" s="3883">
        <v>0</v>
      </c>
    </row>
    <row r="63" spans="2:5">
      <c r="B63" s="3857" t="s">
        <v>11</v>
      </c>
      <c r="C63" s="3858" t="s">
        <v>64</v>
      </c>
      <c r="D63" s="3882">
        <v>0</v>
      </c>
      <c r="E63" s="3883">
        <v>0</v>
      </c>
    </row>
    <row r="64" spans="2:5">
      <c r="B64" s="3857" t="s">
        <v>13</v>
      </c>
      <c r="C64" s="3858" t="s">
        <v>275</v>
      </c>
      <c r="D64" s="3882">
        <v>0</v>
      </c>
      <c r="E64" s="3883">
        <v>0</v>
      </c>
    </row>
    <row r="65" spans="2:5">
      <c r="B65" s="3857" t="s">
        <v>15</v>
      </c>
      <c r="C65" s="3858" t="s">
        <v>16</v>
      </c>
      <c r="D65" s="3882">
        <v>0</v>
      </c>
      <c r="E65" s="3883">
        <v>0</v>
      </c>
    </row>
    <row r="66" spans="2:5">
      <c r="B66" s="3857" t="s">
        <v>38</v>
      </c>
      <c r="C66" s="3858" t="s">
        <v>65</v>
      </c>
      <c r="D66" s="3882">
        <v>0</v>
      </c>
      <c r="E66" s="3883">
        <v>0</v>
      </c>
    </row>
    <row r="67" spans="2:5">
      <c r="B67" s="3870" t="s">
        <v>40</v>
      </c>
      <c r="C67" s="3871" t="s">
        <v>66</v>
      </c>
      <c r="D67" s="3892">
        <v>4036994.82</v>
      </c>
      <c r="E67" s="3893">
        <v>1</v>
      </c>
    </row>
    <row r="68" spans="2:5">
      <c r="B68" s="3870" t="s">
        <v>277</v>
      </c>
      <c r="C68" s="3871" t="s">
        <v>278</v>
      </c>
      <c r="D68" s="3894">
        <v>4036994.82</v>
      </c>
      <c r="E68" s="3895">
        <v>1</v>
      </c>
    </row>
    <row r="69" spans="2:5">
      <c r="B69" s="3870" t="s">
        <v>279</v>
      </c>
      <c r="C69" s="3871" t="s">
        <v>280</v>
      </c>
      <c r="D69" s="3884">
        <v>0</v>
      </c>
      <c r="E69" s="3885">
        <v>0</v>
      </c>
    </row>
    <row r="70" spans="2:5">
      <c r="B70" s="3870" t="s">
        <v>281</v>
      </c>
      <c r="C70" s="3871" t="s">
        <v>282</v>
      </c>
      <c r="D70" s="3884">
        <v>0</v>
      </c>
      <c r="E70" s="3885">
        <v>0</v>
      </c>
    </row>
    <row r="71" spans="2:5">
      <c r="B71" s="3870" t="s">
        <v>283</v>
      </c>
      <c r="C71" s="3871" t="s">
        <v>284</v>
      </c>
      <c r="D71" s="3884">
        <v>0</v>
      </c>
      <c r="E71" s="3885">
        <v>0</v>
      </c>
    </row>
    <row r="72" spans="2:5" ht="25.5">
      <c r="B72" s="3870" t="s">
        <v>42</v>
      </c>
      <c r="C72" s="3871" t="s">
        <v>67</v>
      </c>
      <c r="D72" s="3884">
        <v>0</v>
      </c>
      <c r="E72" s="3885">
        <v>0</v>
      </c>
    </row>
    <row r="73" spans="2:5">
      <c r="B73" s="3870" t="s">
        <v>285</v>
      </c>
      <c r="C73" s="3871" t="s">
        <v>286</v>
      </c>
      <c r="D73" s="3884">
        <v>0</v>
      </c>
      <c r="E73" s="3885">
        <v>0</v>
      </c>
    </row>
    <row r="74" spans="2:5">
      <c r="B74" s="3870" t="s">
        <v>287</v>
      </c>
      <c r="C74" s="3871" t="s">
        <v>288</v>
      </c>
      <c r="D74" s="3884">
        <v>0</v>
      </c>
      <c r="E74" s="3885">
        <v>0</v>
      </c>
    </row>
    <row r="75" spans="2:5">
      <c r="B75" s="3870" t="s">
        <v>289</v>
      </c>
      <c r="C75" s="3871" t="s">
        <v>290</v>
      </c>
      <c r="D75" s="3882">
        <v>0</v>
      </c>
      <c r="E75" s="3885">
        <v>0</v>
      </c>
    </row>
    <row r="76" spans="2:5">
      <c r="B76" s="3870" t="s">
        <v>291</v>
      </c>
      <c r="C76" s="3871" t="s">
        <v>292</v>
      </c>
      <c r="D76" s="3884">
        <v>0</v>
      </c>
      <c r="E76" s="3885">
        <v>0</v>
      </c>
    </row>
    <row r="77" spans="2:5">
      <c r="B77" s="3870" t="s">
        <v>293</v>
      </c>
      <c r="C77" s="3871" t="s">
        <v>294</v>
      </c>
      <c r="D77" s="3884">
        <v>0</v>
      </c>
      <c r="E77" s="3885">
        <v>0</v>
      </c>
    </row>
    <row r="78" spans="2:5">
      <c r="B78" s="3870" t="s">
        <v>68</v>
      </c>
      <c r="C78" s="3871" t="s">
        <v>69</v>
      </c>
      <c r="D78" s="3884">
        <v>0</v>
      </c>
      <c r="E78" s="3885">
        <v>0</v>
      </c>
    </row>
    <row r="79" spans="2:5">
      <c r="B79" s="3857" t="s">
        <v>70</v>
      </c>
      <c r="C79" s="3858" t="s">
        <v>71</v>
      </c>
      <c r="D79" s="3882">
        <v>0</v>
      </c>
      <c r="E79" s="3883">
        <v>0</v>
      </c>
    </row>
    <row r="80" spans="2:5">
      <c r="B80" s="3857" t="s">
        <v>295</v>
      </c>
      <c r="C80" s="3858" t="s">
        <v>296</v>
      </c>
      <c r="D80" s="3882">
        <v>0</v>
      </c>
      <c r="E80" s="3883">
        <v>0</v>
      </c>
    </row>
    <row r="81" spans="2:5">
      <c r="B81" s="3857" t="s">
        <v>297</v>
      </c>
      <c r="C81" s="3858" t="s">
        <v>298</v>
      </c>
      <c r="D81" s="3882">
        <v>0</v>
      </c>
      <c r="E81" s="3883">
        <v>0</v>
      </c>
    </row>
    <row r="82" spans="2:5">
      <c r="B82" s="3857" t="s">
        <v>299</v>
      </c>
      <c r="C82" s="3858" t="s">
        <v>300</v>
      </c>
      <c r="D82" s="3882">
        <v>0</v>
      </c>
      <c r="E82" s="3883">
        <v>0</v>
      </c>
    </row>
    <row r="83" spans="2:5">
      <c r="B83" s="3857" t="s">
        <v>301</v>
      </c>
      <c r="C83" s="3858" t="s">
        <v>302</v>
      </c>
      <c r="D83" s="3882">
        <v>0</v>
      </c>
      <c r="E83" s="3883">
        <v>0</v>
      </c>
    </row>
    <row r="84" spans="2:5">
      <c r="B84" s="3857" t="s">
        <v>72</v>
      </c>
      <c r="C84" s="3858" t="s">
        <v>73</v>
      </c>
      <c r="D84" s="3882">
        <v>0</v>
      </c>
      <c r="E84" s="3883">
        <v>0</v>
      </c>
    </row>
    <row r="85" spans="2:5">
      <c r="B85" s="3857" t="s">
        <v>74</v>
      </c>
      <c r="C85" s="3858" t="s">
        <v>75</v>
      </c>
      <c r="D85" s="3882">
        <v>0</v>
      </c>
      <c r="E85" s="3883">
        <v>0</v>
      </c>
    </row>
    <row r="86" spans="2:5" ht="13.5" thickBot="1">
      <c r="B86" s="3872" t="s">
        <v>76</v>
      </c>
      <c r="C86" s="3873" t="s">
        <v>77</v>
      </c>
      <c r="D86" s="3886">
        <v>0</v>
      </c>
      <c r="E86" s="3887">
        <v>0</v>
      </c>
    </row>
    <row r="87" spans="2:5" ht="26.25" thickBot="1">
      <c r="B87" s="3874" t="s">
        <v>32</v>
      </c>
      <c r="C87" s="3875" t="s">
        <v>78</v>
      </c>
      <c r="D87" s="3876">
        <v>0</v>
      </c>
      <c r="E87" s="3877">
        <v>0</v>
      </c>
    </row>
    <row r="88" spans="2:5" ht="13.5" thickBot="1">
      <c r="B88" s="3854" t="s">
        <v>79</v>
      </c>
      <c r="C88" s="3855" t="s">
        <v>80</v>
      </c>
      <c r="D88" s="3856">
        <v>0</v>
      </c>
      <c r="E88" s="3867">
        <v>0</v>
      </c>
    </row>
    <row r="89" spans="2:5" ht="13.5" thickBot="1">
      <c r="B89" s="3854" t="s">
        <v>81</v>
      </c>
      <c r="C89" s="3855" t="s">
        <v>82</v>
      </c>
      <c r="D89" s="3856">
        <v>0</v>
      </c>
      <c r="E89" s="3867">
        <v>0</v>
      </c>
    </row>
    <row r="90" spans="2:5" ht="13.5" thickBot="1">
      <c r="B90" s="3854" t="s">
        <v>83</v>
      </c>
      <c r="C90" s="3855" t="s">
        <v>84</v>
      </c>
      <c r="D90" s="3856">
        <v>0</v>
      </c>
      <c r="E90" s="3879">
        <v>0</v>
      </c>
    </row>
    <row r="91" spans="2:5">
      <c r="B91" s="3854" t="s">
        <v>85</v>
      </c>
      <c r="C91" s="3855" t="s">
        <v>86</v>
      </c>
      <c r="D91" s="3899">
        <v>4036994.82</v>
      </c>
      <c r="E91" s="3921">
        <v>1</v>
      </c>
    </row>
    <row r="92" spans="2:5">
      <c r="B92" s="3857" t="s">
        <v>5</v>
      </c>
      <c r="C92" s="3858" t="s">
        <v>87</v>
      </c>
      <c r="D92" s="3925">
        <v>4036994.82</v>
      </c>
      <c r="E92" s="3926">
        <v>1</v>
      </c>
    </row>
    <row r="93" spans="2:5">
      <c r="B93" s="3857" t="s">
        <v>7</v>
      </c>
      <c r="C93" s="3858" t="s">
        <v>88</v>
      </c>
      <c r="D93" s="3925">
        <v>0</v>
      </c>
      <c r="E93" s="3926">
        <v>0</v>
      </c>
    </row>
    <row r="94" spans="2:5" ht="13.5" thickBot="1">
      <c r="B94" s="3859" t="s">
        <v>9</v>
      </c>
      <c r="C94" s="3860" t="s">
        <v>89</v>
      </c>
      <c r="D94" s="3888">
        <v>0</v>
      </c>
      <c r="E94" s="3889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>
  <dimension ref="A1:G94"/>
  <sheetViews>
    <sheetView topLeftCell="A52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211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30899.23</v>
      </c>
      <c r="E9" s="23">
        <f>E10+E11+E12+E13</f>
        <v>83818.22</v>
      </c>
    </row>
    <row r="10" spans="2:5">
      <c r="B10" s="14" t="s">
        <v>5</v>
      </c>
      <c r="C10" s="93" t="s">
        <v>6</v>
      </c>
      <c r="D10" s="175">
        <v>30899.23</v>
      </c>
      <c r="E10" s="226">
        <v>83818.22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30899.23</v>
      </c>
      <c r="E20" s="229">
        <f>E9-E16</f>
        <v>83818.22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44723.96</v>
      </c>
      <c r="E24" s="23">
        <f>D20</f>
        <v>30899.23</v>
      </c>
    </row>
    <row r="25" spans="2:7">
      <c r="B25" s="21" t="s">
        <v>25</v>
      </c>
      <c r="C25" s="22" t="s">
        <v>26</v>
      </c>
      <c r="D25" s="95">
        <v>-10118.92</v>
      </c>
      <c r="E25" s="110">
        <v>67245.36</v>
      </c>
      <c r="F25" s="50"/>
    </row>
    <row r="26" spans="2:7">
      <c r="B26" s="24" t="s">
        <v>27</v>
      </c>
      <c r="C26" s="25" t="s">
        <v>28</v>
      </c>
      <c r="D26" s="96">
        <v>4384.2700000000004</v>
      </c>
      <c r="E26" s="111">
        <v>71524.53</v>
      </c>
      <c r="F26" s="50"/>
    </row>
    <row r="27" spans="2:7">
      <c r="B27" s="26" t="s">
        <v>5</v>
      </c>
      <c r="C27" s="15" t="s">
        <v>29</v>
      </c>
      <c r="D27" s="175">
        <v>1254.81</v>
      </c>
      <c r="E27" s="231">
        <v>70623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3129.46</v>
      </c>
      <c r="E29" s="231">
        <v>901.53</v>
      </c>
    </row>
    <row r="30" spans="2:7">
      <c r="B30" s="24" t="s">
        <v>32</v>
      </c>
      <c r="C30" s="27" t="s">
        <v>33</v>
      </c>
      <c r="D30" s="96">
        <v>14503.19</v>
      </c>
      <c r="E30" s="111">
        <v>4279.17</v>
      </c>
    </row>
    <row r="31" spans="2:7">
      <c r="B31" s="26" t="s">
        <v>5</v>
      </c>
      <c r="C31" s="15" t="s">
        <v>34</v>
      </c>
      <c r="D31" s="175">
        <v>13782.6</v>
      </c>
      <c r="E31" s="231"/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86.2</v>
      </c>
      <c r="E33" s="231">
        <v>196.53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634.09</v>
      </c>
      <c r="E35" s="231">
        <v>629.9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0.3</v>
      </c>
      <c r="E37" s="231">
        <v>3452.74</v>
      </c>
      <c r="G37" s="92"/>
    </row>
    <row r="38" spans="2:7">
      <c r="B38" s="21" t="s">
        <v>44</v>
      </c>
      <c r="C38" s="22" t="s">
        <v>45</v>
      </c>
      <c r="D38" s="95">
        <v>-3705.81</v>
      </c>
      <c r="E38" s="23">
        <v>-14326.37</v>
      </c>
    </row>
    <row r="39" spans="2:7" ht="13.5" thickBot="1">
      <c r="B39" s="30" t="s">
        <v>46</v>
      </c>
      <c r="C39" s="31" t="s">
        <v>47</v>
      </c>
      <c r="D39" s="97">
        <v>30899.23</v>
      </c>
      <c r="E39" s="242">
        <f>E24+E25+E38</f>
        <v>83818.22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6019.375</v>
      </c>
      <c r="E44" s="144">
        <v>4591.268</v>
      </c>
    </row>
    <row r="45" spans="2:7" ht="13.5" thickBot="1">
      <c r="B45" s="41" t="s">
        <v>7</v>
      </c>
      <c r="C45" s="49" t="s">
        <v>52</v>
      </c>
      <c r="D45" s="143">
        <v>4591.268</v>
      </c>
      <c r="E45" s="148">
        <v>15407.761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7.43</v>
      </c>
      <c r="E47" s="150">
        <v>6.73</v>
      </c>
    </row>
    <row r="48" spans="2:7">
      <c r="B48" s="39" t="s">
        <v>7</v>
      </c>
      <c r="C48" s="48" t="s">
        <v>54</v>
      </c>
      <c r="D48" s="160">
        <v>6.67</v>
      </c>
      <c r="E48" s="154">
        <v>5.32</v>
      </c>
    </row>
    <row r="49" spans="2:5">
      <c r="B49" s="39" t="s">
        <v>9</v>
      </c>
      <c r="C49" s="48" t="s">
        <v>55</v>
      </c>
      <c r="D49" s="160">
        <v>8.0500000000000007</v>
      </c>
      <c r="E49" s="154">
        <v>6.96</v>
      </c>
    </row>
    <row r="50" spans="2:5" ht="13.5" thickBot="1">
      <c r="B50" s="41" t="s">
        <v>11</v>
      </c>
      <c r="C50" s="49" t="s">
        <v>52</v>
      </c>
      <c r="D50" s="143">
        <v>6.73</v>
      </c>
      <c r="E50" s="152">
        <v>5.44</v>
      </c>
    </row>
    <row r="51" spans="2:5" ht="13.5" thickBot="1">
      <c r="B51" s="32"/>
      <c r="C51" s="33"/>
      <c r="D51" s="153"/>
      <c r="E51" s="153"/>
    </row>
    <row r="52" spans="2:5" ht="16.5" thickBot="1">
      <c r="B52" s="3904"/>
      <c r="C52" s="3905" t="s">
        <v>56</v>
      </c>
      <c r="D52" s="3906"/>
      <c r="E52" s="3896"/>
    </row>
    <row r="53" spans="2:5" ht="23.25" customHeight="1" thickBot="1">
      <c r="B53" s="6368" t="s">
        <v>57</v>
      </c>
      <c r="C53" s="6369"/>
      <c r="D53" s="3907" t="s">
        <v>58</v>
      </c>
      <c r="E53" s="3908" t="s">
        <v>59</v>
      </c>
    </row>
    <row r="54" spans="2:5" ht="13.5" thickBot="1">
      <c r="B54" s="3909" t="s">
        <v>27</v>
      </c>
      <c r="C54" s="3898" t="s">
        <v>60</v>
      </c>
      <c r="D54" s="3933">
        <v>83818.22</v>
      </c>
      <c r="E54" s="3934">
        <v>1</v>
      </c>
    </row>
    <row r="55" spans="2:5" ht="25.5">
      <c r="B55" s="3911" t="s">
        <v>5</v>
      </c>
      <c r="C55" s="3912" t="s">
        <v>61</v>
      </c>
      <c r="D55" s="3923">
        <v>0</v>
      </c>
      <c r="E55" s="3924">
        <v>0</v>
      </c>
    </row>
    <row r="56" spans="2:5">
      <c r="B56" s="3900" t="s">
        <v>268</v>
      </c>
      <c r="C56" s="245" t="s">
        <v>269</v>
      </c>
      <c r="D56" s="3925">
        <v>0</v>
      </c>
      <c r="E56" s="3926">
        <v>0</v>
      </c>
    </row>
    <row r="57" spans="2:5">
      <c r="B57" s="246" t="s">
        <v>270</v>
      </c>
      <c r="C57" s="245" t="s">
        <v>271</v>
      </c>
      <c r="D57" s="3925">
        <v>0</v>
      </c>
      <c r="E57" s="3926">
        <v>0</v>
      </c>
    </row>
    <row r="58" spans="2:5">
      <c r="B58" s="246" t="s">
        <v>272</v>
      </c>
      <c r="C58" s="245" t="s">
        <v>273</v>
      </c>
      <c r="D58" s="247">
        <v>0</v>
      </c>
      <c r="E58" s="3926">
        <v>0</v>
      </c>
    </row>
    <row r="59" spans="2:5" ht="25.5">
      <c r="B59" s="3900" t="s">
        <v>7</v>
      </c>
      <c r="C59" s="3901" t="s">
        <v>62</v>
      </c>
      <c r="D59" s="3925">
        <v>0</v>
      </c>
      <c r="E59" s="3926">
        <v>0</v>
      </c>
    </row>
    <row r="60" spans="2:5">
      <c r="B60" s="3900" t="s">
        <v>9</v>
      </c>
      <c r="C60" s="3901" t="s">
        <v>63</v>
      </c>
      <c r="D60" s="3925">
        <v>0</v>
      </c>
      <c r="E60" s="3926">
        <v>0</v>
      </c>
    </row>
    <row r="61" spans="2:5" ht="24" customHeight="1">
      <c r="B61" s="3900" t="s">
        <v>274</v>
      </c>
      <c r="C61" s="3901" t="s">
        <v>275</v>
      </c>
      <c r="D61" s="3925">
        <v>0</v>
      </c>
      <c r="E61" s="3926">
        <v>0</v>
      </c>
    </row>
    <row r="62" spans="2:5">
      <c r="B62" s="3900" t="s">
        <v>276</v>
      </c>
      <c r="C62" s="3901" t="s">
        <v>16</v>
      </c>
      <c r="D62" s="3925">
        <v>0</v>
      </c>
      <c r="E62" s="3926">
        <v>0</v>
      </c>
    </row>
    <row r="63" spans="2:5">
      <c r="B63" s="3900" t="s">
        <v>11</v>
      </c>
      <c r="C63" s="3901" t="s">
        <v>64</v>
      </c>
      <c r="D63" s="3925">
        <v>0</v>
      </c>
      <c r="E63" s="3926">
        <v>0</v>
      </c>
    </row>
    <row r="64" spans="2:5">
      <c r="B64" s="3900" t="s">
        <v>13</v>
      </c>
      <c r="C64" s="3901" t="s">
        <v>275</v>
      </c>
      <c r="D64" s="3925">
        <v>0</v>
      </c>
      <c r="E64" s="3926">
        <v>0</v>
      </c>
    </row>
    <row r="65" spans="2:5">
      <c r="B65" s="3900" t="s">
        <v>15</v>
      </c>
      <c r="C65" s="3901" t="s">
        <v>16</v>
      </c>
      <c r="D65" s="3925">
        <v>0</v>
      </c>
      <c r="E65" s="3926">
        <v>0</v>
      </c>
    </row>
    <row r="66" spans="2:5">
      <c r="B66" s="3900" t="s">
        <v>38</v>
      </c>
      <c r="C66" s="3901" t="s">
        <v>65</v>
      </c>
      <c r="D66" s="3925">
        <v>0</v>
      </c>
      <c r="E66" s="3926">
        <v>0</v>
      </c>
    </row>
    <row r="67" spans="2:5">
      <c r="B67" s="3913" t="s">
        <v>40</v>
      </c>
      <c r="C67" s="3914" t="s">
        <v>66</v>
      </c>
      <c r="D67" s="3935">
        <v>83818.22</v>
      </c>
      <c r="E67" s="3936">
        <v>1</v>
      </c>
    </row>
    <row r="68" spans="2:5">
      <c r="B68" s="3913" t="s">
        <v>277</v>
      </c>
      <c r="C68" s="3914" t="s">
        <v>278</v>
      </c>
      <c r="D68" s="3937">
        <v>83818.22</v>
      </c>
      <c r="E68" s="3938">
        <v>1</v>
      </c>
    </row>
    <row r="69" spans="2:5">
      <c r="B69" s="3913" t="s">
        <v>279</v>
      </c>
      <c r="C69" s="3914" t="s">
        <v>280</v>
      </c>
      <c r="D69" s="3927">
        <v>0</v>
      </c>
      <c r="E69" s="3928">
        <v>0</v>
      </c>
    </row>
    <row r="70" spans="2:5">
      <c r="B70" s="3913" t="s">
        <v>281</v>
      </c>
      <c r="C70" s="3914" t="s">
        <v>282</v>
      </c>
      <c r="D70" s="3927">
        <v>0</v>
      </c>
      <c r="E70" s="3928">
        <v>0</v>
      </c>
    </row>
    <row r="71" spans="2:5">
      <c r="B71" s="3913" t="s">
        <v>283</v>
      </c>
      <c r="C71" s="3914" t="s">
        <v>284</v>
      </c>
      <c r="D71" s="3927">
        <v>0</v>
      </c>
      <c r="E71" s="3928">
        <v>0</v>
      </c>
    </row>
    <row r="72" spans="2:5" ht="25.5">
      <c r="B72" s="3913" t="s">
        <v>42</v>
      </c>
      <c r="C72" s="3914" t="s">
        <v>67</v>
      </c>
      <c r="D72" s="3927">
        <v>0</v>
      </c>
      <c r="E72" s="3928">
        <v>0</v>
      </c>
    </row>
    <row r="73" spans="2:5">
      <c r="B73" s="3913" t="s">
        <v>285</v>
      </c>
      <c r="C73" s="3914" t="s">
        <v>286</v>
      </c>
      <c r="D73" s="3927">
        <v>0</v>
      </c>
      <c r="E73" s="3928">
        <v>0</v>
      </c>
    </row>
    <row r="74" spans="2:5">
      <c r="B74" s="3913" t="s">
        <v>287</v>
      </c>
      <c r="C74" s="3914" t="s">
        <v>288</v>
      </c>
      <c r="D74" s="3927">
        <v>0</v>
      </c>
      <c r="E74" s="3928">
        <v>0</v>
      </c>
    </row>
    <row r="75" spans="2:5">
      <c r="B75" s="3913" t="s">
        <v>289</v>
      </c>
      <c r="C75" s="3914" t="s">
        <v>290</v>
      </c>
      <c r="D75" s="3925">
        <v>0</v>
      </c>
      <c r="E75" s="3928">
        <v>0</v>
      </c>
    </row>
    <row r="76" spans="2:5">
      <c r="B76" s="3913" t="s">
        <v>291</v>
      </c>
      <c r="C76" s="3914" t="s">
        <v>292</v>
      </c>
      <c r="D76" s="3927">
        <v>0</v>
      </c>
      <c r="E76" s="3928">
        <v>0</v>
      </c>
    </row>
    <row r="77" spans="2:5">
      <c r="B77" s="3913" t="s">
        <v>293</v>
      </c>
      <c r="C77" s="3914" t="s">
        <v>294</v>
      </c>
      <c r="D77" s="3927">
        <v>0</v>
      </c>
      <c r="E77" s="3928">
        <v>0</v>
      </c>
    </row>
    <row r="78" spans="2:5">
      <c r="B78" s="3913" t="s">
        <v>68</v>
      </c>
      <c r="C78" s="3914" t="s">
        <v>69</v>
      </c>
      <c r="D78" s="3927">
        <v>0</v>
      </c>
      <c r="E78" s="3928">
        <v>0</v>
      </c>
    </row>
    <row r="79" spans="2:5">
      <c r="B79" s="3900" t="s">
        <v>70</v>
      </c>
      <c r="C79" s="3901" t="s">
        <v>71</v>
      </c>
      <c r="D79" s="3925">
        <v>0</v>
      </c>
      <c r="E79" s="3926">
        <v>0</v>
      </c>
    </row>
    <row r="80" spans="2:5">
      <c r="B80" s="3900" t="s">
        <v>295</v>
      </c>
      <c r="C80" s="3901" t="s">
        <v>296</v>
      </c>
      <c r="D80" s="3925">
        <v>0</v>
      </c>
      <c r="E80" s="3926">
        <v>0</v>
      </c>
    </row>
    <row r="81" spans="2:5">
      <c r="B81" s="3900" t="s">
        <v>297</v>
      </c>
      <c r="C81" s="3901" t="s">
        <v>298</v>
      </c>
      <c r="D81" s="3925">
        <v>0</v>
      </c>
      <c r="E81" s="3926">
        <v>0</v>
      </c>
    </row>
    <row r="82" spans="2:5">
      <c r="B82" s="3900" t="s">
        <v>299</v>
      </c>
      <c r="C82" s="3901" t="s">
        <v>300</v>
      </c>
      <c r="D82" s="3925">
        <v>0</v>
      </c>
      <c r="E82" s="3926">
        <v>0</v>
      </c>
    </row>
    <row r="83" spans="2:5">
      <c r="B83" s="3900" t="s">
        <v>301</v>
      </c>
      <c r="C83" s="3901" t="s">
        <v>302</v>
      </c>
      <c r="D83" s="3925">
        <v>0</v>
      </c>
      <c r="E83" s="3926">
        <v>0</v>
      </c>
    </row>
    <row r="84" spans="2:5">
      <c r="B84" s="3900" t="s">
        <v>72</v>
      </c>
      <c r="C84" s="3901" t="s">
        <v>73</v>
      </c>
      <c r="D84" s="3925">
        <v>0</v>
      </c>
      <c r="E84" s="3926">
        <v>0</v>
      </c>
    </row>
    <row r="85" spans="2:5">
      <c r="B85" s="3900" t="s">
        <v>74</v>
      </c>
      <c r="C85" s="3901" t="s">
        <v>75</v>
      </c>
      <c r="D85" s="3925">
        <v>0</v>
      </c>
      <c r="E85" s="3926">
        <v>0</v>
      </c>
    </row>
    <row r="86" spans="2:5" ht="13.5" thickBot="1">
      <c r="B86" s="3915" t="s">
        <v>76</v>
      </c>
      <c r="C86" s="3916" t="s">
        <v>77</v>
      </c>
      <c r="D86" s="3929">
        <v>0</v>
      </c>
      <c r="E86" s="3930">
        <v>0</v>
      </c>
    </row>
    <row r="87" spans="2:5" ht="26.25" thickBot="1">
      <c r="B87" s="3917" t="s">
        <v>32</v>
      </c>
      <c r="C87" s="3918" t="s">
        <v>78</v>
      </c>
      <c r="D87" s="3919">
        <v>0</v>
      </c>
      <c r="E87" s="3920">
        <v>0</v>
      </c>
    </row>
    <row r="88" spans="2:5" ht="13.5" thickBot="1">
      <c r="B88" s="3897" t="s">
        <v>79</v>
      </c>
      <c r="C88" s="3898" t="s">
        <v>80</v>
      </c>
      <c r="D88" s="3899">
        <v>0</v>
      </c>
      <c r="E88" s="3910">
        <v>0</v>
      </c>
    </row>
    <row r="89" spans="2:5" ht="13.5" thickBot="1">
      <c r="B89" s="3897" t="s">
        <v>81</v>
      </c>
      <c r="C89" s="3898" t="s">
        <v>82</v>
      </c>
      <c r="D89" s="3899">
        <v>0</v>
      </c>
      <c r="E89" s="3910">
        <v>0</v>
      </c>
    </row>
    <row r="90" spans="2:5" ht="13.5" thickBot="1">
      <c r="B90" s="3897" t="s">
        <v>83</v>
      </c>
      <c r="C90" s="3898" t="s">
        <v>84</v>
      </c>
      <c r="D90" s="3899">
        <v>0</v>
      </c>
      <c r="E90" s="3922">
        <v>0</v>
      </c>
    </row>
    <row r="91" spans="2:5">
      <c r="B91" s="3897" t="s">
        <v>85</v>
      </c>
      <c r="C91" s="3898" t="s">
        <v>86</v>
      </c>
      <c r="D91" s="3942">
        <v>83818.22</v>
      </c>
      <c r="E91" s="3964">
        <v>1</v>
      </c>
    </row>
    <row r="92" spans="2:5">
      <c r="B92" s="3900" t="s">
        <v>5</v>
      </c>
      <c r="C92" s="3901" t="s">
        <v>87</v>
      </c>
      <c r="D92" s="3968">
        <v>83818.22</v>
      </c>
      <c r="E92" s="3969">
        <v>1</v>
      </c>
    </row>
    <row r="93" spans="2:5">
      <c r="B93" s="3900" t="s">
        <v>7</v>
      </c>
      <c r="C93" s="3901" t="s">
        <v>88</v>
      </c>
      <c r="D93" s="3968">
        <v>0</v>
      </c>
      <c r="E93" s="3969">
        <v>0</v>
      </c>
    </row>
    <row r="94" spans="2:5" ht="13.5" thickBot="1">
      <c r="B94" s="3902" t="s">
        <v>9</v>
      </c>
      <c r="C94" s="3903" t="s">
        <v>89</v>
      </c>
      <c r="D94" s="3931">
        <v>0</v>
      </c>
      <c r="E94" s="3932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>
  <dimension ref="B1:G94"/>
  <sheetViews>
    <sheetView topLeftCell="A55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162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19552.240000000002</v>
      </c>
      <c r="E9" s="23">
        <f>E10</f>
        <v>16394.59</v>
      </c>
    </row>
    <row r="10" spans="2:5">
      <c r="B10" s="14" t="s">
        <v>5</v>
      </c>
      <c r="C10" s="93" t="s">
        <v>6</v>
      </c>
      <c r="D10" s="175">
        <v>19552.240000000002</v>
      </c>
      <c r="E10" s="226">
        <v>16394.59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19552.240000000002</v>
      </c>
      <c r="E20" s="229">
        <f>E10</f>
        <v>16394.59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>
        <v>19205.3</v>
      </c>
      <c r="E24" s="23">
        <f>D20</f>
        <v>19552.240000000002</v>
      </c>
    </row>
    <row r="25" spans="2:7">
      <c r="B25" s="21" t="s">
        <v>25</v>
      </c>
      <c r="C25" s="22" t="s">
        <v>26</v>
      </c>
      <c r="D25" s="88">
        <v>1617.36</v>
      </c>
      <c r="E25" s="110">
        <v>16.599999999999909</v>
      </c>
      <c r="F25" s="92"/>
    </row>
    <row r="26" spans="2:7">
      <c r="B26" s="24" t="s">
        <v>27</v>
      </c>
      <c r="C26" s="25" t="s">
        <v>28</v>
      </c>
      <c r="D26" s="89">
        <v>1931.35</v>
      </c>
      <c r="E26" s="111">
        <v>1514.1599999999999</v>
      </c>
    </row>
    <row r="27" spans="2:7">
      <c r="B27" s="26" t="s">
        <v>5</v>
      </c>
      <c r="C27" s="15" t="s">
        <v>29</v>
      </c>
      <c r="D27" s="195">
        <v>1335.62</v>
      </c>
      <c r="E27" s="231">
        <v>512.74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595.73</v>
      </c>
      <c r="E29" s="231">
        <v>1001.42</v>
      </c>
      <c r="F29" s="92"/>
    </row>
    <row r="30" spans="2:7">
      <c r="B30" s="24" t="s">
        <v>32</v>
      </c>
      <c r="C30" s="27" t="s">
        <v>33</v>
      </c>
      <c r="D30" s="89">
        <v>313.99</v>
      </c>
      <c r="E30" s="111">
        <v>1497.56</v>
      </c>
    </row>
    <row r="31" spans="2:7">
      <c r="B31" s="26" t="s">
        <v>5</v>
      </c>
      <c r="C31" s="15" t="s">
        <v>34</v>
      </c>
      <c r="D31" s="195"/>
      <c r="E31" s="231">
        <v>1206.1099999999999</v>
      </c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7.61</v>
      </c>
      <c r="E33" s="231">
        <v>12.75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306.38</v>
      </c>
      <c r="E35" s="231">
        <v>278.7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/>
      <c r="E37" s="231"/>
    </row>
    <row r="38" spans="2:6">
      <c r="B38" s="21" t="s">
        <v>44</v>
      </c>
      <c r="C38" s="22" t="s">
        <v>45</v>
      </c>
      <c r="D38" s="88">
        <v>-1270.42</v>
      </c>
      <c r="E38" s="23">
        <v>-3174.25</v>
      </c>
    </row>
    <row r="39" spans="2:6" ht="13.5" thickBot="1">
      <c r="B39" s="30" t="s">
        <v>46</v>
      </c>
      <c r="C39" s="31" t="s">
        <v>47</v>
      </c>
      <c r="D39" s="90">
        <v>19552.239999999998</v>
      </c>
      <c r="E39" s="242">
        <f>E24+E25+E38</f>
        <v>16394.59</v>
      </c>
      <c r="F39" s="105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96">
        <v>780.38599999999997</v>
      </c>
      <c r="E44" s="144">
        <v>847.51800000000003</v>
      </c>
    </row>
    <row r="45" spans="2:6" ht="13.5" thickBot="1">
      <c r="B45" s="41" t="s">
        <v>7</v>
      </c>
      <c r="C45" s="49" t="s">
        <v>52</v>
      </c>
      <c r="D45" s="197">
        <v>847.51800000000003</v>
      </c>
      <c r="E45" s="148">
        <v>845.08199999999999</v>
      </c>
    </row>
    <row r="46" spans="2:6">
      <c r="B46" s="36" t="s">
        <v>32</v>
      </c>
      <c r="C46" s="47" t="s">
        <v>53</v>
      </c>
      <c r="D46" s="198"/>
      <c r="E46" s="149"/>
    </row>
    <row r="47" spans="2:6">
      <c r="B47" s="39" t="s">
        <v>5</v>
      </c>
      <c r="C47" s="48" t="s">
        <v>51</v>
      </c>
      <c r="D47" s="196">
        <v>24.61</v>
      </c>
      <c r="E47" s="150">
        <v>23.07</v>
      </c>
    </row>
    <row r="48" spans="2:6">
      <c r="B48" s="39" t="s">
        <v>7</v>
      </c>
      <c r="C48" s="48" t="s">
        <v>54</v>
      </c>
      <c r="D48" s="196">
        <v>22.46</v>
      </c>
      <c r="E48" s="154">
        <v>18.64</v>
      </c>
    </row>
    <row r="49" spans="2:5">
      <c r="B49" s="39" t="s">
        <v>9</v>
      </c>
      <c r="C49" s="48" t="s">
        <v>55</v>
      </c>
      <c r="D49" s="196">
        <v>25.4</v>
      </c>
      <c r="E49" s="154">
        <v>24.58</v>
      </c>
    </row>
    <row r="50" spans="2:5" ht="13.5" thickBot="1">
      <c r="B50" s="41" t="s">
        <v>11</v>
      </c>
      <c r="C50" s="49" t="s">
        <v>52</v>
      </c>
      <c r="D50" s="197">
        <v>23.07</v>
      </c>
      <c r="E50" s="152">
        <v>19.399999999999999</v>
      </c>
    </row>
    <row r="51" spans="2:5" ht="13.5" thickBot="1">
      <c r="B51" s="32"/>
      <c r="C51" s="33"/>
      <c r="D51" s="153"/>
      <c r="E51" s="153"/>
    </row>
    <row r="52" spans="2:5" ht="16.5" thickBot="1">
      <c r="B52" s="3947"/>
      <c r="C52" s="3948" t="s">
        <v>56</v>
      </c>
      <c r="D52" s="3949"/>
      <c r="E52" s="3939"/>
    </row>
    <row r="53" spans="2:5" ht="23.25" customHeight="1" thickBot="1">
      <c r="B53" s="6368" t="s">
        <v>57</v>
      </c>
      <c r="C53" s="6369"/>
      <c r="D53" s="3950" t="s">
        <v>58</v>
      </c>
      <c r="E53" s="3951" t="s">
        <v>59</v>
      </c>
    </row>
    <row r="54" spans="2:5" ht="13.5" thickBot="1">
      <c r="B54" s="3952" t="s">
        <v>27</v>
      </c>
      <c r="C54" s="3941" t="s">
        <v>60</v>
      </c>
      <c r="D54" s="3976">
        <v>16394.59</v>
      </c>
      <c r="E54" s="3977">
        <v>0</v>
      </c>
    </row>
    <row r="55" spans="2:5" ht="25.5">
      <c r="B55" s="3954" t="s">
        <v>5</v>
      </c>
      <c r="C55" s="3955" t="s">
        <v>61</v>
      </c>
      <c r="D55" s="3966">
        <v>0</v>
      </c>
      <c r="E55" s="3967">
        <v>0</v>
      </c>
    </row>
    <row r="56" spans="2:5">
      <c r="B56" s="3943" t="s">
        <v>268</v>
      </c>
      <c r="C56" s="245" t="s">
        <v>269</v>
      </c>
      <c r="D56" s="3968">
        <v>0</v>
      </c>
      <c r="E56" s="3969">
        <v>0</v>
      </c>
    </row>
    <row r="57" spans="2:5">
      <c r="B57" s="246" t="s">
        <v>270</v>
      </c>
      <c r="C57" s="245" t="s">
        <v>271</v>
      </c>
      <c r="D57" s="3968">
        <v>0</v>
      </c>
      <c r="E57" s="3969">
        <v>0</v>
      </c>
    </row>
    <row r="58" spans="2:5">
      <c r="B58" s="246" t="s">
        <v>272</v>
      </c>
      <c r="C58" s="245" t="s">
        <v>273</v>
      </c>
      <c r="D58" s="247">
        <v>0</v>
      </c>
      <c r="E58" s="3969">
        <v>0</v>
      </c>
    </row>
    <row r="59" spans="2:5" ht="25.5">
      <c r="B59" s="3943" t="s">
        <v>7</v>
      </c>
      <c r="C59" s="3944" t="s">
        <v>62</v>
      </c>
      <c r="D59" s="3968">
        <v>0</v>
      </c>
      <c r="E59" s="3969">
        <v>0</v>
      </c>
    </row>
    <row r="60" spans="2:5">
      <c r="B60" s="3943" t="s">
        <v>9</v>
      </c>
      <c r="C60" s="3944" t="s">
        <v>63</v>
      </c>
      <c r="D60" s="3968">
        <v>0</v>
      </c>
      <c r="E60" s="3969">
        <v>0</v>
      </c>
    </row>
    <row r="61" spans="2:5" ht="24" customHeight="1">
      <c r="B61" s="3943" t="s">
        <v>274</v>
      </c>
      <c r="C61" s="3944" t="s">
        <v>275</v>
      </c>
      <c r="D61" s="3968">
        <v>0</v>
      </c>
      <c r="E61" s="3969">
        <v>0</v>
      </c>
    </row>
    <row r="62" spans="2:5">
      <c r="B62" s="3943" t="s">
        <v>276</v>
      </c>
      <c r="C62" s="3944" t="s">
        <v>16</v>
      </c>
      <c r="D62" s="3968">
        <v>0</v>
      </c>
      <c r="E62" s="3969">
        <v>0</v>
      </c>
    </row>
    <row r="63" spans="2:5">
      <c r="B63" s="3943" t="s">
        <v>11</v>
      </c>
      <c r="C63" s="3944" t="s">
        <v>64</v>
      </c>
      <c r="D63" s="3968">
        <v>0</v>
      </c>
      <c r="E63" s="3969">
        <v>0</v>
      </c>
    </row>
    <row r="64" spans="2:5">
      <c r="B64" s="3943" t="s">
        <v>13</v>
      </c>
      <c r="C64" s="3944" t="s">
        <v>275</v>
      </c>
      <c r="D64" s="3968">
        <v>0</v>
      </c>
      <c r="E64" s="3969">
        <v>0</v>
      </c>
    </row>
    <row r="65" spans="2:5">
      <c r="B65" s="3943" t="s">
        <v>15</v>
      </c>
      <c r="C65" s="3944" t="s">
        <v>16</v>
      </c>
      <c r="D65" s="3968">
        <v>0</v>
      </c>
      <c r="E65" s="3969">
        <v>0</v>
      </c>
    </row>
    <row r="66" spans="2:5">
      <c r="B66" s="3943" t="s">
        <v>38</v>
      </c>
      <c r="C66" s="3944" t="s">
        <v>65</v>
      </c>
      <c r="D66" s="3968">
        <v>0</v>
      </c>
      <c r="E66" s="3969">
        <v>0</v>
      </c>
    </row>
    <row r="67" spans="2:5">
      <c r="B67" s="3956" t="s">
        <v>40</v>
      </c>
      <c r="C67" s="3957" t="s">
        <v>66</v>
      </c>
      <c r="D67" s="3978">
        <v>16394.59</v>
      </c>
      <c r="E67" s="3979">
        <v>0</v>
      </c>
    </row>
    <row r="68" spans="2:5">
      <c r="B68" s="3956" t="s">
        <v>277</v>
      </c>
      <c r="C68" s="3957" t="s">
        <v>278</v>
      </c>
      <c r="D68" s="3980">
        <v>16394.59</v>
      </c>
      <c r="E68" s="3981">
        <v>0</v>
      </c>
    </row>
    <row r="69" spans="2:5">
      <c r="B69" s="3956" t="s">
        <v>279</v>
      </c>
      <c r="C69" s="3957" t="s">
        <v>280</v>
      </c>
      <c r="D69" s="3970">
        <v>0</v>
      </c>
      <c r="E69" s="3971">
        <v>0</v>
      </c>
    </row>
    <row r="70" spans="2:5">
      <c r="B70" s="3956" t="s">
        <v>281</v>
      </c>
      <c r="C70" s="3957" t="s">
        <v>282</v>
      </c>
      <c r="D70" s="3970">
        <v>0</v>
      </c>
      <c r="E70" s="3971">
        <v>0</v>
      </c>
    </row>
    <row r="71" spans="2:5">
      <c r="B71" s="3956" t="s">
        <v>283</v>
      </c>
      <c r="C71" s="3957" t="s">
        <v>284</v>
      </c>
      <c r="D71" s="3970">
        <v>0</v>
      </c>
      <c r="E71" s="3971">
        <v>0</v>
      </c>
    </row>
    <row r="72" spans="2:5" ht="25.5">
      <c r="B72" s="3956" t="s">
        <v>42</v>
      </c>
      <c r="C72" s="3957" t="s">
        <v>67</v>
      </c>
      <c r="D72" s="3970">
        <v>0</v>
      </c>
      <c r="E72" s="3971">
        <v>0</v>
      </c>
    </row>
    <row r="73" spans="2:5">
      <c r="B73" s="3956" t="s">
        <v>285</v>
      </c>
      <c r="C73" s="3957" t="s">
        <v>286</v>
      </c>
      <c r="D73" s="3970">
        <v>0</v>
      </c>
      <c r="E73" s="3971">
        <v>0</v>
      </c>
    </row>
    <row r="74" spans="2:5">
      <c r="B74" s="3956" t="s">
        <v>287</v>
      </c>
      <c r="C74" s="3957" t="s">
        <v>288</v>
      </c>
      <c r="D74" s="3970">
        <v>0</v>
      </c>
      <c r="E74" s="3971">
        <v>0</v>
      </c>
    </row>
    <row r="75" spans="2:5">
      <c r="B75" s="3956" t="s">
        <v>289</v>
      </c>
      <c r="C75" s="3957" t="s">
        <v>290</v>
      </c>
      <c r="D75" s="3968">
        <v>0</v>
      </c>
      <c r="E75" s="3971">
        <v>0</v>
      </c>
    </row>
    <row r="76" spans="2:5">
      <c r="B76" s="3956" t="s">
        <v>291</v>
      </c>
      <c r="C76" s="3957" t="s">
        <v>292</v>
      </c>
      <c r="D76" s="3970">
        <v>0</v>
      </c>
      <c r="E76" s="3971">
        <v>0</v>
      </c>
    </row>
    <row r="77" spans="2:5">
      <c r="B77" s="3956" t="s">
        <v>293</v>
      </c>
      <c r="C77" s="3957" t="s">
        <v>294</v>
      </c>
      <c r="D77" s="3970">
        <v>0</v>
      </c>
      <c r="E77" s="3971">
        <v>0</v>
      </c>
    </row>
    <row r="78" spans="2:5">
      <c r="B78" s="3956" t="s">
        <v>68</v>
      </c>
      <c r="C78" s="3957" t="s">
        <v>69</v>
      </c>
      <c r="D78" s="3970">
        <v>0</v>
      </c>
      <c r="E78" s="3971">
        <v>0</v>
      </c>
    </row>
    <row r="79" spans="2:5">
      <c r="B79" s="3943" t="s">
        <v>70</v>
      </c>
      <c r="C79" s="3944" t="s">
        <v>71</v>
      </c>
      <c r="D79" s="3968">
        <v>0</v>
      </c>
      <c r="E79" s="3969">
        <v>0</v>
      </c>
    </row>
    <row r="80" spans="2:5">
      <c r="B80" s="3943" t="s">
        <v>295</v>
      </c>
      <c r="C80" s="3944" t="s">
        <v>296</v>
      </c>
      <c r="D80" s="3968">
        <v>0</v>
      </c>
      <c r="E80" s="3969">
        <v>0</v>
      </c>
    </row>
    <row r="81" spans="2:5">
      <c r="B81" s="3943" t="s">
        <v>297</v>
      </c>
      <c r="C81" s="3944" t="s">
        <v>298</v>
      </c>
      <c r="D81" s="3968">
        <v>0</v>
      </c>
      <c r="E81" s="3969">
        <v>0</v>
      </c>
    </row>
    <row r="82" spans="2:5">
      <c r="B82" s="3943" t="s">
        <v>299</v>
      </c>
      <c r="C82" s="3944" t="s">
        <v>300</v>
      </c>
      <c r="D82" s="3968">
        <v>0</v>
      </c>
      <c r="E82" s="3969">
        <v>0</v>
      </c>
    </row>
    <row r="83" spans="2:5">
      <c r="B83" s="3943" t="s">
        <v>301</v>
      </c>
      <c r="C83" s="3944" t="s">
        <v>302</v>
      </c>
      <c r="D83" s="3968">
        <v>0</v>
      </c>
      <c r="E83" s="3969">
        <v>0</v>
      </c>
    </row>
    <row r="84" spans="2:5">
      <c r="B84" s="3943" t="s">
        <v>72</v>
      </c>
      <c r="C84" s="3944" t="s">
        <v>73</v>
      </c>
      <c r="D84" s="3968">
        <v>0</v>
      </c>
      <c r="E84" s="3969">
        <v>0</v>
      </c>
    </row>
    <row r="85" spans="2:5">
      <c r="B85" s="3943" t="s">
        <v>74</v>
      </c>
      <c r="C85" s="3944" t="s">
        <v>75</v>
      </c>
      <c r="D85" s="3968">
        <v>0</v>
      </c>
      <c r="E85" s="3969">
        <v>0</v>
      </c>
    </row>
    <row r="86" spans="2:5" ht="13.5" thickBot="1">
      <c r="B86" s="3958" t="s">
        <v>76</v>
      </c>
      <c r="C86" s="3959" t="s">
        <v>77</v>
      </c>
      <c r="D86" s="3972">
        <v>0</v>
      </c>
      <c r="E86" s="3973">
        <v>0</v>
      </c>
    </row>
    <row r="87" spans="2:5" ht="26.25" thickBot="1">
      <c r="B87" s="3960" t="s">
        <v>32</v>
      </c>
      <c r="C87" s="3961" t="s">
        <v>78</v>
      </c>
      <c r="D87" s="3962">
        <v>0</v>
      </c>
      <c r="E87" s="3963">
        <v>0</v>
      </c>
    </row>
    <row r="88" spans="2:5" ht="13.5" thickBot="1">
      <c r="B88" s="3940" t="s">
        <v>79</v>
      </c>
      <c r="C88" s="3941" t="s">
        <v>80</v>
      </c>
      <c r="D88" s="3942">
        <v>0</v>
      </c>
      <c r="E88" s="3953">
        <v>0</v>
      </c>
    </row>
    <row r="89" spans="2:5" ht="13.5" thickBot="1">
      <c r="B89" s="3940" t="s">
        <v>81</v>
      </c>
      <c r="C89" s="3941" t="s">
        <v>82</v>
      </c>
      <c r="D89" s="3942">
        <v>0</v>
      </c>
      <c r="E89" s="3953">
        <v>0</v>
      </c>
    </row>
    <row r="90" spans="2:5" ht="13.5" thickBot="1">
      <c r="B90" s="3940" t="s">
        <v>83</v>
      </c>
      <c r="C90" s="3941" t="s">
        <v>84</v>
      </c>
      <c r="D90" s="3942">
        <v>0</v>
      </c>
      <c r="E90" s="3965">
        <v>0</v>
      </c>
    </row>
    <row r="91" spans="2:5">
      <c r="B91" s="3940" t="s">
        <v>85</v>
      </c>
      <c r="C91" s="3941" t="s">
        <v>86</v>
      </c>
      <c r="D91" s="3985">
        <v>16394.59</v>
      </c>
      <c r="E91" s="4007">
        <v>1</v>
      </c>
    </row>
    <row r="92" spans="2:5">
      <c r="B92" s="3943" t="s">
        <v>5</v>
      </c>
      <c r="C92" s="3944" t="s">
        <v>87</v>
      </c>
      <c r="D92" s="4011">
        <v>16394.59</v>
      </c>
      <c r="E92" s="4012">
        <v>1</v>
      </c>
    </row>
    <row r="93" spans="2:5">
      <c r="B93" s="3943" t="s">
        <v>7</v>
      </c>
      <c r="C93" s="3944" t="s">
        <v>88</v>
      </c>
      <c r="D93" s="4011">
        <v>0</v>
      </c>
      <c r="E93" s="4012">
        <v>0</v>
      </c>
    </row>
    <row r="94" spans="2:5" ht="13.5" thickBot="1">
      <c r="B94" s="3945" t="s">
        <v>9</v>
      </c>
      <c r="C94" s="3946" t="s">
        <v>89</v>
      </c>
      <c r="D94" s="3974">
        <v>0</v>
      </c>
      <c r="E94" s="3975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163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47981.919999999998</v>
      </c>
      <c r="E9" s="23">
        <f>E10</f>
        <v>1413232.11</v>
      </c>
    </row>
    <row r="10" spans="2:5">
      <c r="B10" s="14" t="s">
        <v>5</v>
      </c>
      <c r="C10" s="93" t="s">
        <v>6</v>
      </c>
      <c r="D10" s="175">
        <v>47981.919999999998</v>
      </c>
      <c r="E10" s="226">
        <v>1413232.11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47981.919999999998</v>
      </c>
      <c r="E20" s="229">
        <f>E10</f>
        <v>1413232.11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47981.919999999998</v>
      </c>
    </row>
    <row r="25" spans="2:7">
      <c r="B25" s="21" t="s">
        <v>25</v>
      </c>
      <c r="C25" s="22" t="s">
        <v>26</v>
      </c>
      <c r="D25" s="95">
        <v>54026.670000000006</v>
      </c>
      <c r="E25" s="110">
        <v>1493973.32</v>
      </c>
      <c r="F25" s="50"/>
    </row>
    <row r="26" spans="2:7">
      <c r="B26" s="24" t="s">
        <v>27</v>
      </c>
      <c r="C26" s="25" t="s">
        <v>28</v>
      </c>
      <c r="D26" s="96">
        <v>99694.180000000008</v>
      </c>
      <c r="E26" s="111">
        <v>3201621.17</v>
      </c>
    </row>
    <row r="27" spans="2:7">
      <c r="B27" s="26" t="s">
        <v>5</v>
      </c>
      <c r="C27" s="15" t="s">
        <v>29</v>
      </c>
      <c r="D27" s="175">
        <v>74961.19</v>
      </c>
      <c r="E27" s="231">
        <v>1556834.29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24732.99</v>
      </c>
      <c r="E29" s="231">
        <v>1644786.88</v>
      </c>
      <c r="F29" s="50"/>
    </row>
    <row r="30" spans="2:7">
      <c r="B30" s="24" t="s">
        <v>32</v>
      </c>
      <c r="C30" s="27" t="s">
        <v>33</v>
      </c>
      <c r="D30" s="96">
        <v>45667.51</v>
      </c>
      <c r="E30" s="111">
        <v>1707647.85</v>
      </c>
    </row>
    <row r="31" spans="2:7">
      <c r="B31" s="26" t="s">
        <v>5</v>
      </c>
      <c r="C31" s="15" t="s">
        <v>34</v>
      </c>
      <c r="D31" s="175"/>
      <c r="E31" s="231">
        <v>87179.17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342.98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1031.3</v>
      </c>
      <c r="E35" s="231">
        <v>20761.61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44636.21</v>
      </c>
      <c r="E37" s="231">
        <v>1599364.09</v>
      </c>
    </row>
    <row r="38" spans="2:6">
      <c r="B38" s="21" t="s">
        <v>44</v>
      </c>
      <c r="C38" s="22" t="s">
        <v>45</v>
      </c>
      <c r="D38" s="95">
        <v>-6044.75</v>
      </c>
      <c r="E38" s="23">
        <v>-128723.13</v>
      </c>
    </row>
    <row r="39" spans="2:6" ht="13.5" thickBot="1">
      <c r="B39" s="30" t="s">
        <v>46</v>
      </c>
      <c r="C39" s="31" t="s">
        <v>47</v>
      </c>
      <c r="D39" s="97">
        <v>47981.920000000006</v>
      </c>
      <c r="E39" s="242">
        <f>E24+E25+E38</f>
        <v>1413232.1099999999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2845.9029999999998</v>
      </c>
    </row>
    <row r="45" spans="2:6" ht="13.5" thickBot="1">
      <c r="B45" s="41" t="s">
        <v>7</v>
      </c>
      <c r="C45" s="49" t="s">
        <v>52</v>
      </c>
      <c r="D45" s="143">
        <v>2845.9029999999998</v>
      </c>
      <c r="E45" s="148">
        <v>79888.756999999998</v>
      </c>
    </row>
    <row r="46" spans="2:6">
      <c r="B46" s="36" t="s">
        <v>32</v>
      </c>
      <c r="C46" s="47" t="s">
        <v>53</v>
      </c>
      <c r="D46" s="206"/>
      <c r="E46" s="149"/>
    </row>
    <row r="47" spans="2:6">
      <c r="B47" s="39" t="s">
        <v>5</v>
      </c>
      <c r="C47" s="48" t="s">
        <v>51</v>
      </c>
      <c r="D47" s="160"/>
      <c r="E47" s="150">
        <v>16.86</v>
      </c>
    </row>
    <row r="48" spans="2:6">
      <c r="B48" s="39" t="s">
        <v>7</v>
      </c>
      <c r="C48" s="48" t="s">
        <v>54</v>
      </c>
      <c r="D48" s="160">
        <v>15.97</v>
      </c>
      <c r="E48" s="154">
        <v>16.73</v>
      </c>
    </row>
    <row r="49" spans="2:5">
      <c r="B49" s="39" t="s">
        <v>9</v>
      </c>
      <c r="C49" s="48" t="s">
        <v>55</v>
      </c>
      <c r="D49" s="160">
        <v>18</v>
      </c>
      <c r="E49" s="154">
        <v>19.53</v>
      </c>
    </row>
    <row r="50" spans="2:5" ht="13.5" thickBot="1">
      <c r="B50" s="41" t="s">
        <v>11</v>
      </c>
      <c r="C50" s="49" t="s">
        <v>52</v>
      </c>
      <c r="D50" s="143">
        <v>16.86</v>
      </c>
      <c r="E50" s="152">
        <v>17.690000000000001</v>
      </c>
    </row>
    <row r="51" spans="2:5" ht="13.5" thickBot="1">
      <c r="B51" s="32"/>
      <c r="C51" s="33"/>
      <c r="D51" s="153"/>
      <c r="E51" s="153"/>
    </row>
    <row r="52" spans="2:5" ht="16.5" thickBot="1">
      <c r="B52" s="3990"/>
      <c r="C52" s="3991" t="s">
        <v>56</v>
      </c>
      <c r="D52" s="3992"/>
      <c r="E52" s="3982"/>
    </row>
    <row r="53" spans="2:5" ht="23.25" customHeight="1" thickBot="1">
      <c r="B53" s="6368" t="s">
        <v>57</v>
      </c>
      <c r="C53" s="6369"/>
      <c r="D53" s="3993" t="s">
        <v>58</v>
      </c>
      <c r="E53" s="3994" t="s">
        <v>59</v>
      </c>
    </row>
    <row r="54" spans="2:5" ht="13.5" thickBot="1">
      <c r="B54" s="3995" t="s">
        <v>27</v>
      </c>
      <c r="C54" s="3984" t="s">
        <v>60</v>
      </c>
      <c r="D54" s="4019">
        <v>1413232.11</v>
      </c>
      <c r="E54" s="4020">
        <v>1</v>
      </c>
    </row>
    <row r="55" spans="2:5" ht="25.5">
      <c r="B55" s="3997" t="s">
        <v>5</v>
      </c>
      <c r="C55" s="3998" t="s">
        <v>61</v>
      </c>
      <c r="D55" s="4009">
        <v>0</v>
      </c>
      <c r="E55" s="4010">
        <v>0</v>
      </c>
    </row>
    <row r="56" spans="2:5">
      <c r="B56" s="3986" t="s">
        <v>268</v>
      </c>
      <c r="C56" s="245" t="s">
        <v>269</v>
      </c>
      <c r="D56" s="4011">
        <v>0</v>
      </c>
      <c r="E56" s="4012">
        <v>0</v>
      </c>
    </row>
    <row r="57" spans="2:5">
      <c r="B57" s="246" t="s">
        <v>270</v>
      </c>
      <c r="C57" s="245" t="s">
        <v>271</v>
      </c>
      <c r="D57" s="4011">
        <v>0</v>
      </c>
      <c r="E57" s="4012">
        <v>0</v>
      </c>
    </row>
    <row r="58" spans="2:5">
      <c r="B58" s="246" t="s">
        <v>272</v>
      </c>
      <c r="C58" s="245" t="s">
        <v>273</v>
      </c>
      <c r="D58" s="247">
        <v>0</v>
      </c>
      <c r="E58" s="4012">
        <v>0</v>
      </c>
    </row>
    <row r="59" spans="2:5" ht="25.5">
      <c r="B59" s="3986" t="s">
        <v>7</v>
      </c>
      <c r="C59" s="3987" t="s">
        <v>62</v>
      </c>
      <c r="D59" s="4011">
        <v>0</v>
      </c>
      <c r="E59" s="4012">
        <v>0</v>
      </c>
    </row>
    <row r="60" spans="2:5">
      <c r="B60" s="3986" t="s">
        <v>9</v>
      </c>
      <c r="C60" s="3987" t="s">
        <v>63</v>
      </c>
      <c r="D60" s="4011">
        <v>0</v>
      </c>
      <c r="E60" s="4012">
        <v>0</v>
      </c>
    </row>
    <row r="61" spans="2:5" ht="24" customHeight="1">
      <c r="B61" s="3986" t="s">
        <v>274</v>
      </c>
      <c r="C61" s="3987" t="s">
        <v>275</v>
      </c>
      <c r="D61" s="4011">
        <v>0</v>
      </c>
      <c r="E61" s="4012">
        <v>0</v>
      </c>
    </row>
    <row r="62" spans="2:5">
      <c r="B62" s="3986" t="s">
        <v>276</v>
      </c>
      <c r="C62" s="3987" t="s">
        <v>16</v>
      </c>
      <c r="D62" s="4011">
        <v>0</v>
      </c>
      <c r="E62" s="4012">
        <v>0</v>
      </c>
    </row>
    <row r="63" spans="2:5">
      <c r="B63" s="3986" t="s">
        <v>11</v>
      </c>
      <c r="C63" s="3987" t="s">
        <v>64</v>
      </c>
      <c r="D63" s="4011">
        <v>0</v>
      </c>
      <c r="E63" s="4012">
        <v>0</v>
      </c>
    </row>
    <row r="64" spans="2:5">
      <c r="B64" s="3986" t="s">
        <v>13</v>
      </c>
      <c r="C64" s="3987" t="s">
        <v>275</v>
      </c>
      <c r="D64" s="4011">
        <v>0</v>
      </c>
      <c r="E64" s="4012">
        <v>0</v>
      </c>
    </row>
    <row r="65" spans="2:5">
      <c r="B65" s="3986" t="s">
        <v>15</v>
      </c>
      <c r="C65" s="3987" t="s">
        <v>16</v>
      </c>
      <c r="D65" s="4011">
        <v>0</v>
      </c>
      <c r="E65" s="4012">
        <v>0</v>
      </c>
    </row>
    <row r="66" spans="2:5">
      <c r="B66" s="3986" t="s">
        <v>38</v>
      </c>
      <c r="C66" s="3987" t="s">
        <v>65</v>
      </c>
      <c r="D66" s="4011">
        <v>0</v>
      </c>
      <c r="E66" s="4012">
        <v>0</v>
      </c>
    </row>
    <row r="67" spans="2:5">
      <c r="B67" s="3999" t="s">
        <v>40</v>
      </c>
      <c r="C67" s="4000" t="s">
        <v>66</v>
      </c>
      <c r="D67" s="4021">
        <v>1413232.11</v>
      </c>
      <c r="E67" s="4022">
        <v>1</v>
      </c>
    </row>
    <row r="68" spans="2:5">
      <c r="B68" s="3999" t="s">
        <v>277</v>
      </c>
      <c r="C68" s="4000" t="s">
        <v>278</v>
      </c>
      <c r="D68" s="4023">
        <v>1413232.11</v>
      </c>
      <c r="E68" s="4024">
        <v>1</v>
      </c>
    </row>
    <row r="69" spans="2:5">
      <c r="B69" s="3999" t="s">
        <v>279</v>
      </c>
      <c r="C69" s="4000" t="s">
        <v>280</v>
      </c>
      <c r="D69" s="4013">
        <v>0</v>
      </c>
      <c r="E69" s="4014">
        <v>0</v>
      </c>
    </row>
    <row r="70" spans="2:5">
      <c r="B70" s="3999" t="s">
        <v>281</v>
      </c>
      <c r="C70" s="4000" t="s">
        <v>282</v>
      </c>
      <c r="D70" s="4013">
        <v>0</v>
      </c>
      <c r="E70" s="4014">
        <v>0</v>
      </c>
    </row>
    <row r="71" spans="2:5">
      <c r="B71" s="3999" t="s">
        <v>283</v>
      </c>
      <c r="C71" s="4000" t="s">
        <v>284</v>
      </c>
      <c r="D71" s="4013">
        <v>0</v>
      </c>
      <c r="E71" s="4014">
        <v>0</v>
      </c>
    </row>
    <row r="72" spans="2:5" ht="25.5">
      <c r="B72" s="3999" t="s">
        <v>42</v>
      </c>
      <c r="C72" s="4000" t="s">
        <v>67</v>
      </c>
      <c r="D72" s="4013">
        <v>0</v>
      </c>
      <c r="E72" s="4014">
        <v>0</v>
      </c>
    </row>
    <row r="73" spans="2:5">
      <c r="B73" s="3999" t="s">
        <v>285</v>
      </c>
      <c r="C73" s="4000" t="s">
        <v>286</v>
      </c>
      <c r="D73" s="4013">
        <v>0</v>
      </c>
      <c r="E73" s="4014">
        <v>0</v>
      </c>
    </row>
    <row r="74" spans="2:5">
      <c r="B74" s="3999" t="s">
        <v>287</v>
      </c>
      <c r="C74" s="4000" t="s">
        <v>288</v>
      </c>
      <c r="D74" s="4013">
        <v>0</v>
      </c>
      <c r="E74" s="4014">
        <v>0</v>
      </c>
    </row>
    <row r="75" spans="2:5">
      <c r="B75" s="3999" t="s">
        <v>289</v>
      </c>
      <c r="C75" s="4000" t="s">
        <v>290</v>
      </c>
      <c r="D75" s="4011">
        <v>0</v>
      </c>
      <c r="E75" s="4014">
        <v>0</v>
      </c>
    </row>
    <row r="76" spans="2:5">
      <c r="B76" s="3999" t="s">
        <v>291</v>
      </c>
      <c r="C76" s="4000" t="s">
        <v>292</v>
      </c>
      <c r="D76" s="4013">
        <v>0</v>
      </c>
      <c r="E76" s="4014">
        <v>0</v>
      </c>
    </row>
    <row r="77" spans="2:5">
      <c r="B77" s="3999" t="s">
        <v>293</v>
      </c>
      <c r="C77" s="4000" t="s">
        <v>294</v>
      </c>
      <c r="D77" s="4013">
        <v>0</v>
      </c>
      <c r="E77" s="4014">
        <v>0</v>
      </c>
    </row>
    <row r="78" spans="2:5">
      <c r="B78" s="3999" t="s">
        <v>68</v>
      </c>
      <c r="C78" s="4000" t="s">
        <v>69</v>
      </c>
      <c r="D78" s="4013">
        <v>0</v>
      </c>
      <c r="E78" s="4014">
        <v>0</v>
      </c>
    </row>
    <row r="79" spans="2:5">
      <c r="B79" s="3986" t="s">
        <v>70</v>
      </c>
      <c r="C79" s="3987" t="s">
        <v>71</v>
      </c>
      <c r="D79" s="4011">
        <v>0</v>
      </c>
      <c r="E79" s="4012">
        <v>0</v>
      </c>
    </row>
    <row r="80" spans="2:5">
      <c r="B80" s="3986" t="s">
        <v>295</v>
      </c>
      <c r="C80" s="3987" t="s">
        <v>296</v>
      </c>
      <c r="D80" s="4011">
        <v>0</v>
      </c>
      <c r="E80" s="4012">
        <v>0</v>
      </c>
    </row>
    <row r="81" spans="2:5">
      <c r="B81" s="3986" t="s">
        <v>297</v>
      </c>
      <c r="C81" s="3987" t="s">
        <v>298</v>
      </c>
      <c r="D81" s="4011">
        <v>0</v>
      </c>
      <c r="E81" s="4012">
        <v>0</v>
      </c>
    </row>
    <row r="82" spans="2:5">
      <c r="B82" s="3986" t="s">
        <v>299</v>
      </c>
      <c r="C82" s="3987" t="s">
        <v>300</v>
      </c>
      <c r="D82" s="4011">
        <v>0</v>
      </c>
      <c r="E82" s="4012">
        <v>0</v>
      </c>
    </row>
    <row r="83" spans="2:5">
      <c r="B83" s="3986" t="s">
        <v>301</v>
      </c>
      <c r="C83" s="3987" t="s">
        <v>302</v>
      </c>
      <c r="D83" s="4011">
        <v>0</v>
      </c>
      <c r="E83" s="4012">
        <v>0</v>
      </c>
    </row>
    <row r="84" spans="2:5">
      <c r="B84" s="3986" t="s">
        <v>72</v>
      </c>
      <c r="C84" s="3987" t="s">
        <v>73</v>
      </c>
      <c r="D84" s="4011">
        <v>0</v>
      </c>
      <c r="E84" s="4012">
        <v>0</v>
      </c>
    </row>
    <row r="85" spans="2:5">
      <c r="B85" s="3986" t="s">
        <v>74</v>
      </c>
      <c r="C85" s="3987" t="s">
        <v>75</v>
      </c>
      <c r="D85" s="4011">
        <v>0</v>
      </c>
      <c r="E85" s="4012">
        <v>0</v>
      </c>
    </row>
    <row r="86" spans="2:5" ht="13.5" thickBot="1">
      <c r="B86" s="4001" t="s">
        <v>76</v>
      </c>
      <c r="C86" s="4002" t="s">
        <v>77</v>
      </c>
      <c r="D86" s="4015">
        <v>0</v>
      </c>
      <c r="E86" s="4016">
        <v>0</v>
      </c>
    </row>
    <row r="87" spans="2:5" ht="26.25" thickBot="1">
      <c r="B87" s="4003" t="s">
        <v>32</v>
      </c>
      <c r="C87" s="4004" t="s">
        <v>78</v>
      </c>
      <c r="D87" s="4005">
        <v>0</v>
      </c>
      <c r="E87" s="4006">
        <v>0</v>
      </c>
    </row>
    <row r="88" spans="2:5" ht="13.5" thickBot="1">
      <c r="B88" s="3983" t="s">
        <v>79</v>
      </c>
      <c r="C88" s="3984" t="s">
        <v>80</v>
      </c>
      <c r="D88" s="3985">
        <v>0</v>
      </c>
      <c r="E88" s="3996">
        <v>0</v>
      </c>
    </row>
    <row r="89" spans="2:5" ht="13.5" thickBot="1">
      <c r="B89" s="3983" t="s">
        <v>81</v>
      </c>
      <c r="C89" s="3984" t="s">
        <v>82</v>
      </c>
      <c r="D89" s="3985">
        <v>0</v>
      </c>
      <c r="E89" s="3996">
        <v>0</v>
      </c>
    </row>
    <row r="90" spans="2:5" ht="13.5" thickBot="1">
      <c r="B90" s="3983" t="s">
        <v>83</v>
      </c>
      <c r="C90" s="3984" t="s">
        <v>84</v>
      </c>
      <c r="D90" s="3985">
        <v>0</v>
      </c>
      <c r="E90" s="4008">
        <v>0</v>
      </c>
    </row>
    <row r="91" spans="2:5">
      <c r="B91" s="3983" t="s">
        <v>85</v>
      </c>
      <c r="C91" s="3984" t="s">
        <v>86</v>
      </c>
      <c r="D91" s="4028">
        <v>1413232.11</v>
      </c>
      <c r="E91" s="4050">
        <v>1</v>
      </c>
    </row>
    <row r="92" spans="2:5">
      <c r="B92" s="3986" t="s">
        <v>5</v>
      </c>
      <c r="C92" s="3987" t="s">
        <v>87</v>
      </c>
      <c r="D92" s="4054">
        <v>1413232.11</v>
      </c>
      <c r="E92" s="4055">
        <v>1</v>
      </c>
    </row>
    <row r="93" spans="2:5">
      <c r="B93" s="3986" t="s">
        <v>7</v>
      </c>
      <c r="C93" s="3987" t="s">
        <v>88</v>
      </c>
      <c r="D93" s="4054">
        <v>0</v>
      </c>
      <c r="E93" s="4055">
        <v>0</v>
      </c>
    </row>
    <row r="94" spans="2:5" ht="13.5" thickBot="1">
      <c r="B94" s="3988" t="s">
        <v>9</v>
      </c>
      <c r="C94" s="3989" t="s">
        <v>89</v>
      </c>
      <c r="D94" s="4017">
        <v>0</v>
      </c>
      <c r="E94" s="4018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164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13165.56</v>
      </c>
      <c r="E9" s="23">
        <f>E10+E11+E12+E13</f>
        <v>17720.12</v>
      </c>
    </row>
    <row r="10" spans="2:5">
      <c r="B10" s="14" t="s">
        <v>5</v>
      </c>
      <c r="C10" s="93" t="s">
        <v>6</v>
      </c>
      <c r="D10" s="175">
        <v>13165.56</v>
      </c>
      <c r="E10" s="226">
        <v>17720.12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13165.56</v>
      </c>
      <c r="E20" s="229">
        <f>E9-E16</f>
        <v>17720.12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>
        <v>7731.46</v>
      </c>
      <c r="E24" s="23">
        <f>D20</f>
        <v>13165.56</v>
      </c>
    </row>
    <row r="25" spans="2:7">
      <c r="B25" s="21" t="s">
        <v>25</v>
      </c>
      <c r="C25" s="22" t="s">
        <v>26</v>
      </c>
      <c r="D25" s="88">
        <v>4983.45</v>
      </c>
      <c r="E25" s="110">
        <v>4278.8599999999997</v>
      </c>
      <c r="F25" s="50"/>
      <c r="G25" s="92"/>
    </row>
    <row r="26" spans="2:7">
      <c r="B26" s="24" t="s">
        <v>27</v>
      </c>
      <c r="C26" s="25" t="s">
        <v>28</v>
      </c>
      <c r="D26" s="89">
        <v>5298.47</v>
      </c>
      <c r="E26" s="111">
        <v>30095.769999999997</v>
      </c>
      <c r="F26" s="50"/>
    </row>
    <row r="27" spans="2:7">
      <c r="B27" s="26" t="s">
        <v>5</v>
      </c>
      <c r="C27" s="15" t="s">
        <v>29</v>
      </c>
      <c r="D27" s="195">
        <v>4356.6400000000003</v>
      </c>
      <c r="E27" s="231">
        <v>4673.51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941.83</v>
      </c>
      <c r="E29" s="231">
        <v>25422.26</v>
      </c>
    </row>
    <row r="30" spans="2:7">
      <c r="B30" s="24" t="s">
        <v>32</v>
      </c>
      <c r="C30" s="27" t="s">
        <v>33</v>
      </c>
      <c r="D30" s="89">
        <v>315.02</v>
      </c>
      <c r="E30" s="111">
        <v>25816.91</v>
      </c>
    </row>
    <row r="31" spans="2:7">
      <c r="B31" s="26" t="s">
        <v>5</v>
      </c>
      <c r="C31" s="15" t="s">
        <v>34</v>
      </c>
      <c r="D31" s="195"/>
      <c r="E31" s="231">
        <v>1654.48</v>
      </c>
    </row>
    <row r="32" spans="2:7">
      <c r="B32" s="26" t="s">
        <v>7</v>
      </c>
      <c r="C32" s="15" t="s">
        <v>35</v>
      </c>
      <c r="D32" s="195"/>
      <c r="E32" s="231"/>
    </row>
    <row r="33" spans="2:7">
      <c r="B33" s="26" t="s">
        <v>9</v>
      </c>
      <c r="C33" s="15" t="s">
        <v>36</v>
      </c>
      <c r="D33" s="195">
        <v>188.75</v>
      </c>
      <c r="E33" s="231">
        <v>264.76</v>
      </c>
    </row>
    <row r="34" spans="2:7">
      <c r="B34" s="26" t="s">
        <v>11</v>
      </c>
      <c r="C34" s="15" t="s">
        <v>37</v>
      </c>
      <c r="D34" s="195"/>
      <c r="E34" s="231"/>
    </row>
    <row r="35" spans="2:7" ht="25.5">
      <c r="B35" s="26" t="s">
        <v>38</v>
      </c>
      <c r="C35" s="15" t="s">
        <v>39</v>
      </c>
      <c r="D35" s="195">
        <v>126.27</v>
      </c>
      <c r="E35" s="231">
        <v>238.09</v>
      </c>
    </row>
    <row r="36" spans="2:7">
      <c r="B36" s="26" t="s">
        <v>40</v>
      </c>
      <c r="C36" s="15" t="s">
        <v>41</v>
      </c>
      <c r="D36" s="195"/>
      <c r="E36" s="231"/>
    </row>
    <row r="37" spans="2:7" ht="13.5" thickBot="1">
      <c r="B37" s="28" t="s">
        <v>42</v>
      </c>
      <c r="C37" s="29" t="s">
        <v>43</v>
      </c>
      <c r="D37" s="195"/>
      <c r="E37" s="231">
        <v>23659.58</v>
      </c>
      <c r="G37" s="92"/>
    </row>
    <row r="38" spans="2:7">
      <c r="B38" s="21" t="s">
        <v>44</v>
      </c>
      <c r="C38" s="22" t="s">
        <v>45</v>
      </c>
      <c r="D38" s="88">
        <v>450.65</v>
      </c>
      <c r="E38" s="23">
        <v>275.7</v>
      </c>
    </row>
    <row r="39" spans="2:7" ht="13.5" thickBot="1">
      <c r="B39" s="30" t="s">
        <v>46</v>
      </c>
      <c r="C39" s="31" t="s">
        <v>47</v>
      </c>
      <c r="D39" s="90">
        <v>13165.56</v>
      </c>
      <c r="E39" s="242">
        <f>E24+E25+E38</f>
        <v>17720.12</v>
      </c>
      <c r="F39" s="99"/>
    </row>
    <row r="40" spans="2:7" ht="13.5" thickBot="1">
      <c r="B40" s="32"/>
      <c r="C40" s="33"/>
      <c r="D40" s="153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96">
        <v>146.56800000000001</v>
      </c>
      <c r="E44" s="161">
        <v>238.37700000000001</v>
      </c>
    </row>
    <row r="45" spans="2:7" ht="13.5" thickBot="1">
      <c r="B45" s="41" t="s">
        <v>7</v>
      </c>
      <c r="C45" s="49" t="s">
        <v>52</v>
      </c>
      <c r="D45" s="197">
        <v>238.37700000000001</v>
      </c>
      <c r="E45" s="156">
        <v>319.22399999999999</v>
      </c>
    </row>
    <row r="46" spans="2:7">
      <c r="B46" s="36" t="s">
        <v>32</v>
      </c>
      <c r="C46" s="47" t="s">
        <v>53</v>
      </c>
      <c r="D46" s="198"/>
      <c r="E46" s="157"/>
    </row>
    <row r="47" spans="2:7">
      <c r="B47" s="39" t="s">
        <v>5</v>
      </c>
      <c r="C47" s="48" t="s">
        <v>51</v>
      </c>
      <c r="D47" s="196">
        <v>52.75</v>
      </c>
      <c r="E47" s="158">
        <v>55.23</v>
      </c>
    </row>
    <row r="48" spans="2:7">
      <c r="B48" s="39" t="s">
        <v>7</v>
      </c>
      <c r="C48" s="48" t="s">
        <v>54</v>
      </c>
      <c r="D48" s="196">
        <v>52.34</v>
      </c>
      <c r="E48" s="193">
        <v>54.51</v>
      </c>
    </row>
    <row r="49" spans="2:5">
      <c r="B49" s="39" t="s">
        <v>9</v>
      </c>
      <c r="C49" s="48" t="s">
        <v>55</v>
      </c>
      <c r="D49" s="196">
        <v>55.53</v>
      </c>
      <c r="E49" s="193">
        <v>55.93</v>
      </c>
    </row>
    <row r="50" spans="2:5" ht="13.5" thickBot="1">
      <c r="B50" s="41" t="s">
        <v>11</v>
      </c>
      <c r="C50" s="49" t="s">
        <v>52</v>
      </c>
      <c r="D50" s="197">
        <v>55.23</v>
      </c>
      <c r="E50" s="159">
        <v>55.51</v>
      </c>
    </row>
    <row r="51" spans="2:5" ht="13.5" thickBot="1">
      <c r="B51" s="32"/>
      <c r="C51" s="33"/>
      <c r="D51" s="153"/>
      <c r="E51" s="153"/>
    </row>
    <row r="52" spans="2:5" ht="16.5" thickBot="1">
      <c r="B52" s="4033"/>
      <c r="C52" s="4034" t="s">
        <v>56</v>
      </c>
      <c r="D52" s="4035"/>
      <c r="E52" s="4025"/>
    </row>
    <row r="53" spans="2:5" ht="23.25" customHeight="1" thickBot="1">
      <c r="B53" s="6368" t="s">
        <v>57</v>
      </c>
      <c r="C53" s="6369"/>
      <c r="D53" s="4036" t="s">
        <v>58</v>
      </c>
      <c r="E53" s="4037" t="s">
        <v>59</v>
      </c>
    </row>
    <row r="54" spans="2:5" ht="13.5" thickBot="1">
      <c r="B54" s="4038" t="s">
        <v>27</v>
      </c>
      <c r="C54" s="4027" t="s">
        <v>60</v>
      </c>
      <c r="D54" s="4062">
        <v>17720.12</v>
      </c>
      <c r="E54" s="4063">
        <v>0</v>
      </c>
    </row>
    <row r="55" spans="2:5" ht="25.5">
      <c r="B55" s="4040" t="s">
        <v>5</v>
      </c>
      <c r="C55" s="4041" t="s">
        <v>61</v>
      </c>
      <c r="D55" s="4052">
        <v>0</v>
      </c>
      <c r="E55" s="4053">
        <v>0</v>
      </c>
    </row>
    <row r="56" spans="2:5">
      <c r="B56" s="4029" t="s">
        <v>268</v>
      </c>
      <c r="C56" s="245" t="s">
        <v>269</v>
      </c>
      <c r="D56" s="4054">
        <v>0</v>
      </c>
      <c r="E56" s="4055">
        <v>0</v>
      </c>
    </row>
    <row r="57" spans="2:5">
      <c r="B57" s="246" t="s">
        <v>270</v>
      </c>
      <c r="C57" s="245" t="s">
        <v>271</v>
      </c>
      <c r="D57" s="4054">
        <v>0</v>
      </c>
      <c r="E57" s="4055">
        <v>0</v>
      </c>
    </row>
    <row r="58" spans="2:5">
      <c r="B58" s="246" t="s">
        <v>272</v>
      </c>
      <c r="C58" s="245" t="s">
        <v>273</v>
      </c>
      <c r="D58" s="247">
        <v>0</v>
      </c>
      <c r="E58" s="4055">
        <v>0</v>
      </c>
    </row>
    <row r="59" spans="2:5" ht="25.5">
      <c r="B59" s="4029" t="s">
        <v>7</v>
      </c>
      <c r="C59" s="4030" t="s">
        <v>62</v>
      </c>
      <c r="D59" s="4054">
        <v>0</v>
      </c>
      <c r="E59" s="4055">
        <v>0</v>
      </c>
    </row>
    <row r="60" spans="2:5">
      <c r="B60" s="4029" t="s">
        <v>9</v>
      </c>
      <c r="C60" s="4030" t="s">
        <v>63</v>
      </c>
      <c r="D60" s="4054">
        <v>0</v>
      </c>
      <c r="E60" s="4055">
        <v>0</v>
      </c>
    </row>
    <row r="61" spans="2:5" ht="24" customHeight="1">
      <c r="B61" s="4029" t="s">
        <v>274</v>
      </c>
      <c r="C61" s="4030" t="s">
        <v>275</v>
      </c>
      <c r="D61" s="4054">
        <v>0</v>
      </c>
      <c r="E61" s="4055">
        <v>0</v>
      </c>
    </row>
    <row r="62" spans="2:5">
      <c r="B62" s="4029" t="s">
        <v>276</v>
      </c>
      <c r="C62" s="4030" t="s">
        <v>16</v>
      </c>
      <c r="D62" s="4054">
        <v>0</v>
      </c>
      <c r="E62" s="4055">
        <v>0</v>
      </c>
    </row>
    <row r="63" spans="2:5">
      <c r="B63" s="4029" t="s">
        <v>11</v>
      </c>
      <c r="C63" s="4030" t="s">
        <v>64</v>
      </c>
      <c r="D63" s="4054">
        <v>0</v>
      </c>
      <c r="E63" s="4055">
        <v>0</v>
      </c>
    </row>
    <row r="64" spans="2:5">
      <c r="B64" s="4029" t="s">
        <v>13</v>
      </c>
      <c r="C64" s="4030" t="s">
        <v>275</v>
      </c>
      <c r="D64" s="4054">
        <v>0</v>
      </c>
      <c r="E64" s="4055">
        <v>0</v>
      </c>
    </row>
    <row r="65" spans="2:5">
      <c r="B65" s="4029" t="s">
        <v>15</v>
      </c>
      <c r="C65" s="4030" t="s">
        <v>16</v>
      </c>
      <c r="D65" s="4054">
        <v>0</v>
      </c>
      <c r="E65" s="4055">
        <v>0</v>
      </c>
    </row>
    <row r="66" spans="2:5">
      <c r="B66" s="4029" t="s">
        <v>38</v>
      </c>
      <c r="C66" s="4030" t="s">
        <v>65</v>
      </c>
      <c r="D66" s="4054">
        <v>0</v>
      </c>
      <c r="E66" s="4055">
        <v>0</v>
      </c>
    </row>
    <row r="67" spans="2:5">
      <c r="B67" s="4042" t="s">
        <v>40</v>
      </c>
      <c r="C67" s="4043" t="s">
        <v>66</v>
      </c>
      <c r="D67" s="4064">
        <v>17720.12</v>
      </c>
      <c r="E67" s="4065">
        <v>0</v>
      </c>
    </row>
    <row r="68" spans="2:5">
      <c r="B68" s="4042" t="s">
        <v>277</v>
      </c>
      <c r="C68" s="4043" t="s">
        <v>278</v>
      </c>
      <c r="D68" s="4066">
        <v>17720.12</v>
      </c>
      <c r="E68" s="4067">
        <v>0</v>
      </c>
    </row>
    <row r="69" spans="2:5">
      <c r="B69" s="4042" t="s">
        <v>279</v>
      </c>
      <c r="C69" s="4043" t="s">
        <v>280</v>
      </c>
      <c r="D69" s="4056">
        <v>0</v>
      </c>
      <c r="E69" s="4057">
        <v>0</v>
      </c>
    </row>
    <row r="70" spans="2:5">
      <c r="B70" s="4042" t="s">
        <v>281</v>
      </c>
      <c r="C70" s="4043" t="s">
        <v>282</v>
      </c>
      <c r="D70" s="4056">
        <v>0</v>
      </c>
      <c r="E70" s="4057">
        <v>0</v>
      </c>
    </row>
    <row r="71" spans="2:5">
      <c r="B71" s="4042" t="s">
        <v>283</v>
      </c>
      <c r="C71" s="4043" t="s">
        <v>284</v>
      </c>
      <c r="D71" s="4056">
        <v>0</v>
      </c>
      <c r="E71" s="4057">
        <v>0</v>
      </c>
    </row>
    <row r="72" spans="2:5" ht="25.5">
      <c r="B72" s="4042" t="s">
        <v>42</v>
      </c>
      <c r="C72" s="4043" t="s">
        <v>67</v>
      </c>
      <c r="D72" s="4056">
        <v>0</v>
      </c>
      <c r="E72" s="4057">
        <v>0</v>
      </c>
    </row>
    <row r="73" spans="2:5">
      <c r="B73" s="4042" t="s">
        <v>285</v>
      </c>
      <c r="C73" s="4043" t="s">
        <v>286</v>
      </c>
      <c r="D73" s="4056">
        <v>0</v>
      </c>
      <c r="E73" s="4057">
        <v>0</v>
      </c>
    </row>
    <row r="74" spans="2:5">
      <c r="B74" s="4042" t="s">
        <v>287</v>
      </c>
      <c r="C74" s="4043" t="s">
        <v>288</v>
      </c>
      <c r="D74" s="4056">
        <v>0</v>
      </c>
      <c r="E74" s="4057">
        <v>0</v>
      </c>
    </row>
    <row r="75" spans="2:5">
      <c r="B75" s="4042" t="s">
        <v>289</v>
      </c>
      <c r="C75" s="4043" t="s">
        <v>290</v>
      </c>
      <c r="D75" s="4054">
        <v>0</v>
      </c>
      <c r="E75" s="4057">
        <v>0</v>
      </c>
    </row>
    <row r="76" spans="2:5">
      <c r="B76" s="4042" t="s">
        <v>291</v>
      </c>
      <c r="C76" s="4043" t="s">
        <v>292</v>
      </c>
      <c r="D76" s="4056">
        <v>0</v>
      </c>
      <c r="E76" s="4057">
        <v>0</v>
      </c>
    </row>
    <row r="77" spans="2:5">
      <c r="B77" s="4042" t="s">
        <v>293</v>
      </c>
      <c r="C77" s="4043" t="s">
        <v>294</v>
      </c>
      <c r="D77" s="4056">
        <v>0</v>
      </c>
      <c r="E77" s="4057">
        <v>0</v>
      </c>
    </row>
    <row r="78" spans="2:5">
      <c r="B78" s="4042" t="s">
        <v>68</v>
      </c>
      <c r="C78" s="4043" t="s">
        <v>69</v>
      </c>
      <c r="D78" s="4056">
        <v>0</v>
      </c>
      <c r="E78" s="4057">
        <v>0</v>
      </c>
    </row>
    <row r="79" spans="2:5">
      <c r="B79" s="4029" t="s">
        <v>70</v>
      </c>
      <c r="C79" s="4030" t="s">
        <v>71</v>
      </c>
      <c r="D79" s="4054">
        <v>0</v>
      </c>
      <c r="E79" s="4055">
        <v>0</v>
      </c>
    </row>
    <row r="80" spans="2:5">
      <c r="B80" s="4029" t="s">
        <v>295</v>
      </c>
      <c r="C80" s="4030" t="s">
        <v>296</v>
      </c>
      <c r="D80" s="4054">
        <v>0</v>
      </c>
      <c r="E80" s="4055">
        <v>0</v>
      </c>
    </row>
    <row r="81" spans="2:5">
      <c r="B81" s="4029" t="s">
        <v>297</v>
      </c>
      <c r="C81" s="4030" t="s">
        <v>298</v>
      </c>
      <c r="D81" s="4054">
        <v>0</v>
      </c>
      <c r="E81" s="4055">
        <v>0</v>
      </c>
    </row>
    <row r="82" spans="2:5">
      <c r="B82" s="4029" t="s">
        <v>299</v>
      </c>
      <c r="C82" s="4030" t="s">
        <v>300</v>
      </c>
      <c r="D82" s="4054">
        <v>0</v>
      </c>
      <c r="E82" s="4055">
        <v>0</v>
      </c>
    </row>
    <row r="83" spans="2:5">
      <c r="B83" s="4029" t="s">
        <v>301</v>
      </c>
      <c r="C83" s="4030" t="s">
        <v>302</v>
      </c>
      <c r="D83" s="4054">
        <v>0</v>
      </c>
      <c r="E83" s="4055">
        <v>0</v>
      </c>
    </row>
    <row r="84" spans="2:5">
      <c r="B84" s="4029" t="s">
        <v>72</v>
      </c>
      <c r="C84" s="4030" t="s">
        <v>73</v>
      </c>
      <c r="D84" s="4054">
        <v>0</v>
      </c>
      <c r="E84" s="4055">
        <v>0</v>
      </c>
    </row>
    <row r="85" spans="2:5">
      <c r="B85" s="4029" t="s">
        <v>74</v>
      </c>
      <c r="C85" s="4030" t="s">
        <v>75</v>
      </c>
      <c r="D85" s="4054">
        <v>0</v>
      </c>
      <c r="E85" s="4055">
        <v>0</v>
      </c>
    </row>
    <row r="86" spans="2:5" ht="13.5" thickBot="1">
      <c r="B86" s="4044" t="s">
        <v>76</v>
      </c>
      <c r="C86" s="4045" t="s">
        <v>77</v>
      </c>
      <c r="D86" s="4058">
        <v>0</v>
      </c>
      <c r="E86" s="4059">
        <v>0</v>
      </c>
    </row>
    <row r="87" spans="2:5" ht="26.25" thickBot="1">
      <c r="B87" s="4046" t="s">
        <v>32</v>
      </c>
      <c r="C87" s="4047" t="s">
        <v>78</v>
      </c>
      <c r="D87" s="4048">
        <v>0</v>
      </c>
      <c r="E87" s="4049">
        <v>0</v>
      </c>
    </row>
    <row r="88" spans="2:5" ht="13.5" thickBot="1">
      <c r="B88" s="4026" t="s">
        <v>79</v>
      </c>
      <c r="C88" s="4027" t="s">
        <v>80</v>
      </c>
      <c r="D88" s="4028">
        <v>0</v>
      </c>
      <c r="E88" s="4039">
        <v>0</v>
      </c>
    </row>
    <row r="89" spans="2:5" ht="13.5" thickBot="1">
      <c r="B89" s="4026" t="s">
        <v>81</v>
      </c>
      <c r="C89" s="4027" t="s">
        <v>82</v>
      </c>
      <c r="D89" s="4028">
        <v>0</v>
      </c>
      <c r="E89" s="4039">
        <v>0</v>
      </c>
    </row>
    <row r="90" spans="2:5" ht="13.5" thickBot="1">
      <c r="B90" s="4026" t="s">
        <v>83</v>
      </c>
      <c r="C90" s="4027" t="s">
        <v>84</v>
      </c>
      <c r="D90" s="4028">
        <v>0</v>
      </c>
      <c r="E90" s="4051">
        <v>0</v>
      </c>
    </row>
    <row r="91" spans="2:5">
      <c r="B91" s="4026" t="s">
        <v>85</v>
      </c>
      <c r="C91" s="4027" t="s">
        <v>86</v>
      </c>
      <c r="D91" s="4071">
        <v>17720.12</v>
      </c>
      <c r="E91" s="4093">
        <v>1</v>
      </c>
    </row>
    <row r="92" spans="2:5">
      <c r="B92" s="4029" t="s">
        <v>5</v>
      </c>
      <c r="C92" s="4030" t="s">
        <v>87</v>
      </c>
      <c r="D92" s="4097">
        <v>17720.12</v>
      </c>
      <c r="E92" s="4098">
        <v>1</v>
      </c>
    </row>
    <row r="93" spans="2:5">
      <c r="B93" s="4029" t="s">
        <v>7</v>
      </c>
      <c r="C93" s="4030" t="s">
        <v>88</v>
      </c>
      <c r="D93" s="4097">
        <v>0</v>
      </c>
      <c r="E93" s="4098">
        <v>0</v>
      </c>
    </row>
    <row r="94" spans="2:5" ht="13.5" thickBot="1">
      <c r="B94" s="4031" t="s">
        <v>9</v>
      </c>
      <c r="C94" s="4032" t="s">
        <v>89</v>
      </c>
      <c r="D94" s="4060">
        <v>0</v>
      </c>
      <c r="E94" s="4061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dimension ref="B1:G94"/>
  <sheetViews>
    <sheetView topLeftCell="A58" zoomScaleNormal="100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165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2231448.67</v>
      </c>
      <c r="E9" s="23">
        <f>E10+E11+E12+E13</f>
        <v>6304696.0300000003</v>
      </c>
    </row>
    <row r="10" spans="2:5">
      <c r="B10" s="14" t="s">
        <v>5</v>
      </c>
      <c r="C10" s="93" t="s">
        <v>6</v>
      </c>
      <c r="D10" s="175">
        <v>2231448.67</v>
      </c>
      <c r="E10" s="226">
        <v>6304696.0300000003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2231448.67</v>
      </c>
      <c r="E20" s="229">
        <f>E9-E16</f>
        <v>6304696.0300000003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1399405.16</v>
      </c>
      <c r="E24" s="23">
        <f>D20</f>
        <v>2231448.67</v>
      </c>
    </row>
    <row r="25" spans="2:7">
      <c r="B25" s="21" t="s">
        <v>25</v>
      </c>
      <c r="C25" s="22" t="s">
        <v>26</v>
      </c>
      <c r="D25" s="95">
        <v>790035.8899999999</v>
      </c>
      <c r="E25" s="110">
        <v>4037170.58</v>
      </c>
      <c r="G25" s="92"/>
    </row>
    <row r="26" spans="2:7">
      <c r="B26" s="24" t="s">
        <v>27</v>
      </c>
      <c r="C26" s="25" t="s">
        <v>28</v>
      </c>
      <c r="D26" s="96">
        <v>844026.16999999993</v>
      </c>
      <c r="E26" s="111">
        <v>4145912.67</v>
      </c>
    </row>
    <row r="27" spans="2:7">
      <c r="B27" s="26" t="s">
        <v>5</v>
      </c>
      <c r="C27" s="15" t="s">
        <v>29</v>
      </c>
      <c r="D27" s="175">
        <v>793249.96</v>
      </c>
      <c r="E27" s="231">
        <v>1337500.19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50776.21</v>
      </c>
      <c r="E29" s="231">
        <v>2808412.48</v>
      </c>
    </row>
    <row r="30" spans="2:7">
      <c r="B30" s="24" t="s">
        <v>32</v>
      </c>
      <c r="C30" s="27" t="s">
        <v>33</v>
      </c>
      <c r="D30" s="96">
        <v>53990.28</v>
      </c>
      <c r="E30" s="111">
        <v>108742.09</v>
      </c>
    </row>
    <row r="31" spans="2:7">
      <c r="B31" s="26" t="s">
        <v>5</v>
      </c>
      <c r="C31" s="15" t="s">
        <v>34</v>
      </c>
      <c r="D31" s="175">
        <v>4602.5</v>
      </c>
      <c r="E31" s="231">
        <v>2999.8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492.61</v>
      </c>
      <c r="E33" s="231">
        <v>1101.75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28787.33</v>
      </c>
      <c r="E35" s="231">
        <v>55230.78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20107.84</v>
      </c>
      <c r="E37" s="231">
        <v>49409.760000000002</v>
      </c>
      <c r="G37" s="92"/>
    </row>
    <row r="38" spans="2:7">
      <c r="B38" s="21" t="s">
        <v>44</v>
      </c>
      <c r="C38" s="22" t="s">
        <v>45</v>
      </c>
      <c r="D38" s="95">
        <v>42007.62</v>
      </c>
      <c r="E38" s="23">
        <v>36076.78</v>
      </c>
    </row>
    <row r="39" spans="2:7" ht="13.5" thickBot="1">
      <c r="B39" s="30" t="s">
        <v>46</v>
      </c>
      <c r="C39" s="31" t="s">
        <v>47</v>
      </c>
      <c r="D39" s="97">
        <v>2231448.67</v>
      </c>
      <c r="E39" s="242">
        <f>E24+E25+E38</f>
        <v>6304696.0300000003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7792.6559999999999</v>
      </c>
      <c r="E44" s="144">
        <v>12141.956</v>
      </c>
    </row>
    <row r="45" spans="2:7" ht="13.5" thickBot="1">
      <c r="B45" s="41" t="s">
        <v>7</v>
      </c>
      <c r="C45" s="49" t="s">
        <v>52</v>
      </c>
      <c r="D45" s="143">
        <v>12141.956</v>
      </c>
      <c r="E45" s="148">
        <v>33936.355000000003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179.58</v>
      </c>
      <c r="E47" s="150">
        <v>183.78</v>
      </c>
    </row>
    <row r="48" spans="2:7">
      <c r="B48" s="39" t="s">
        <v>7</v>
      </c>
      <c r="C48" s="48" t="s">
        <v>54</v>
      </c>
      <c r="D48" s="160">
        <v>179.55</v>
      </c>
      <c r="E48" s="154">
        <v>183.87</v>
      </c>
    </row>
    <row r="49" spans="2:5">
      <c r="B49" s="39" t="s">
        <v>9</v>
      </c>
      <c r="C49" s="48" t="s">
        <v>55</v>
      </c>
      <c r="D49" s="160">
        <v>183.78</v>
      </c>
      <c r="E49" s="154">
        <v>185.8</v>
      </c>
    </row>
    <row r="50" spans="2:5" ht="13.5" thickBot="1">
      <c r="B50" s="41" t="s">
        <v>11</v>
      </c>
      <c r="C50" s="49" t="s">
        <v>52</v>
      </c>
      <c r="D50" s="143">
        <v>183.78</v>
      </c>
      <c r="E50" s="152">
        <v>185.78</v>
      </c>
    </row>
    <row r="51" spans="2:5" ht="13.5" thickBot="1">
      <c r="B51" s="32"/>
      <c r="C51" s="33"/>
      <c r="D51" s="153"/>
      <c r="E51" s="153"/>
    </row>
    <row r="52" spans="2:5" ht="16.5" thickBot="1">
      <c r="B52" s="4076"/>
      <c r="C52" s="4077" t="s">
        <v>56</v>
      </c>
      <c r="D52" s="4078"/>
      <c r="E52" s="4068"/>
    </row>
    <row r="53" spans="2:5" ht="23.25" customHeight="1" thickBot="1">
      <c r="B53" s="6368" t="s">
        <v>57</v>
      </c>
      <c r="C53" s="6369"/>
      <c r="D53" s="4079" t="s">
        <v>58</v>
      </c>
      <c r="E53" s="4080" t="s">
        <v>59</v>
      </c>
    </row>
    <row r="54" spans="2:5" ht="13.5" thickBot="1">
      <c r="B54" s="4081" t="s">
        <v>27</v>
      </c>
      <c r="C54" s="4070" t="s">
        <v>60</v>
      </c>
      <c r="D54" s="4105">
        <v>6304696.0300000003</v>
      </c>
      <c r="E54" s="4106">
        <v>1</v>
      </c>
    </row>
    <row r="55" spans="2:5" ht="25.5">
      <c r="B55" s="4083" t="s">
        <v>5</v>
      </c>
      <c r="C55" s="4084" t="s">
        <v>61</v>
      </c>
      <c r="D55" s="4095">
        <v>0</v>
      </c>
      <c r="E55" s="4096">
        <v>0</v>
      </c>
    </row>
    <row r="56" spans="2:5">
      <c r="B56" s="4072" t="s">
        <v>268</v>
      </c>
      <c r="C56" s="245" t="s">
        <v>269</v>
      </c>
      <c r="D56" s="4097">
        <v>0</v>
      </c>
      <c r="E56" s="4098">
        <v>0</v>
      </c>
    </row>
    <row r="57" spans="2:5">
      <c r="B57" s="246" t="s">
        <v>270</v>
      </c>
      <c r="C57" s="245" t="s">
        <v>271</v>
      </c>
      <c r="D57" s="4097">
        <v>0</v>
      </c>
      <c r="E57" s="4098">
        <v>0</v>
      </c>
    </row>
    <row r="58" spans="2:5">
      <c r="B58" s="246" t="s">
        <v>272</v>
      </c>
      <c r="C58" s="245" t="s">
        <v>273</v>
      </c>
      <c r="D58" s="247">
        <v>0</v>
      </c>
      <c r="E58" s="4098">
        <v>0</v>
      </c>
    </row>
    <row r="59" spans="2:5" ht="25.5">
      <c r="B59" s="4072" t="s">
        <v>7</v>
      </c>
      <c r="C59" s="4073" t="s">
        <v>62</v>
      </c>
      <c r="D59" s="4097">
        <v>0</v>
      </c>
      <c r="E59" s="4098">
        <v>0</v>
      </c>
    </row>
    <row r="60" spans="2:5">
      <c r="B60" s="4072" t="s">
        <v>9</v>
      </c>
      <c r="C60" s="4073" t="s">
        <v>63</v>
      </c>
      <c r="D60" s="4097">
        <v>0</v>
      </c>
      <c r="E60" s="4098">
        <v>0</v>
      </c>
    </row>
    <row r="61" spans="2:5" ht="24" customHeight="1">
      <c r="B61" s="4072" t="s">
        <v>274</v>
      </c>
      <c r="C61" s="4073" t="s">
        <v>275</v>
      </c>
      <c r="D61" s="4097">
        <v>0</v>
      </c>
      <c r="E61" s="4098">
        <v>0</v>
      </c>
    </row>
    <row r="62" spans="2:5">
      <c r="B62" s="4072" t="s">
        <v>276</v>
      </c>
      <c r="C62" s="4073" t="s">
        <v>16</v>
      </c>
      <c r="D62" s="4097">
        <v>0</v>
      </c>
      <c r="E62" s="4098">
        <v>0</v>
      </c>
    </row>
    <row r="63" spans="2:5">
      <c r="B63" s="4072" t="s">
        <v>11</v>
      </c>
      <c r="C63" s="4073" t="s">
        <v>64</v>
      </c>
      <c r="D63" s="4097">
        <v>0</v>
      </c>
      <c r="E63" s="4098">
        <v>0</v>
      </c>
    </row>
    <row r="64" spans="2:5">
      <c r="B64" s="4072" t="s">
        <v>13</v>
      </c>
      <c r="C64" s="4073" t="s">
        <v>275</v>
      </c>
      <c r="D64" s="4097">
        <v>0</v>
      </c>
      <c r="E64" s="4098">
        <v>0</v>
      </c>
    </row>
    <row r="65" spans="2:5">
      <c r="B65" s="4072" t="s">
        <v>15</v>
      </c>
      <c r="C65" s="4073" t="s">
        <v>16</v>
      </c>
      <c r="D65" s="4097">
        <v>0</v>
      </c>
      <c r="E65" s="4098">
        <v>0</v>
      </c>
    </row>
    <row r="66" spans="2:5">
      <c r="B66" s="4072" t="s">
        <v>38</v>
      </c>
      <c r="C66" s="4073" t="s">
        <v>65</v>
      </c>
      <c r="D66" s="4097">
        <v>0</v>
      </c>
      <c r="E66" s="4098">
        <v>0</v>
      </c>
    </row>
    <row r="67" spans="2:5">
      <c r="B67" s="4085" t="s">
        <v>40</v>
      </c>
      <c r="C67" s="4086" t="s">
        <v>66</v>
      </c>
      <c r="D67" s="4107">
        <v>6304696.0300000003</v>
      </c>
      <c r="E67" s="4108">
        <v>1</v>
      </c>
    </row>
    <row r="68" spans="2:5">
      <c r="B68" s="4085" t="s">
        <v>277</v>
      </c>
      <c r="C68" s="4086" t="s">
        <v>278</v>
      </c>
      <c r="D68" s="4109">
        <v>6304696.0300000003</v>
      </c>
      <c r="E68" s="4110">
        <v>1</v>
      </c>
    </row>
    <row r="69" spans="2:5">
      <c r="B69" s="4085" t="s">
        <v>279</v>
      </c>
      <c r="C69" s="4086" t="s">
        <v>280</v>
      </c>
      <c r="D69" s="4099">
        <v>0</v>
      </c>
      <c r="E69" s="4100">
        <v>0</v>
      </c>
    </row>
    <row r="70" spans="2:5">
      <c r="B70" s="4085" t="s">
        <v>281</v>
      </c>
      <c r="C70" s="4086" t="s">
        <v>282</v>
      </c>
      <c r="D70" s="4099">
        <v>0</v>
      </c>
      <c r="E70" s="4100">
        <v>0</v>
      </c>
    </row>
    <row r="71" spans="2:5">
      <c r="B71" s="4085" t="s">
        <v>283</v>
      </c>
      <c r="C71" s="4086" t="s">
        <v>284</v>
      </c>
      <c r="D71" s="4099">
        <v>0</v>
      </c>
      <c r="E71" s="4100">
        <v>0</v>
      </c>
    </row>
    <row r="72" spans="2:5" ht="25.5">
      <c r="B72" s="4085" t="s">
        <v>42</v>
      </c>
      <c r="C72" s="4086" t="s">
        <v>67</v>
      </c>
      <c r="D72" s="4099">
        <v>0</v>
      </c>
      <c r="E72" s="4100">
        <v>0</v>
      </c>
    </row>
    <row r="73" spans="2:5">
      <c r="B73" s="4085" t="s">
        <v>285</v>
      </c>
      <c r="C73" s="4086" t="s">
        <v>286</v>
      </c>
      <c r="D73" s="4099">
        <v>0</v>
      </c>
      <c r="E73" s="4100">
        <v>0</v>
      </c>
    </row>
    <row r="74" spans="2:5">
      <c r="B74" s="4085" t="s">
        <v>287</v>
      </c>
      <c r="C74" s="4086" t="s">
        <v>288</v>
      </c>
      <c r="D74" s="4099">
        <v>0</v>
      </c>
      <c r="E74" s="4100">
        <v>0</v>
      </c>
    </row>
    <row r="75" spans="2:5">
      <c r="B75" s="4085" t="s">
        <v>289</v>
      </c>
      <c r="C75" s="4086" t="s">
        <v>290</v>
      </c>
      <c r="D75" s="4097">
        <v>0</v>
      </c>
      <c r="E75" s="4100">
        <v>0</v>
      </c>
    </row>
    <row r="76" spans="2:5">
      <c r="B76" s="4085" t="s">
        <v>291</v>
      </c>
      <c r="C76" s="4086" t="s">
        <v>292</v>
      </c>
      <c r="D76" s="4099">
        <v>0</v>
      </c>
      <c r="E76" s="4100">
        <v>0</v>
      </c>
    </row>
    <row r="77" spans="2:5">
      <c r="B77" s="4085" t="s">
        <v>293</v>
      </c>
      <c r="C77" s="4086" t="s">
        <v>294</v>
      </c>
      <c r="D77" s="4099">
        <v>0</v>
      </c>
      <c r="E77" s="4100">
        <v>0</v>
      </c>
    </row>
    <row r="78" spans="2:5">
      <c r="B78" s="4085" t="s">
        <v>68</v>
      </c>
      <c r="C78" s="4086" t="s">
        <v>69</v>
      </c>
      <c r="D78" s="4099">
        <v>0</v>
      </c>
      <c r="E78" s="4100">
        <v>0</v>
      </c>
    </row>
    <row r="79" spans="2:5">
      <c r="B79" s="4072" t="s">
        <v>70</v>
      </c>
      <c r="C79" s="4073" t="s">
        <v>71</v>
      </c>
      <c r="D79" s="4097">
        <v>0</v>
      </c>
      <c r="E79" s="4098">
        <v>0</v>
      </c>
    </row>
    <row r="80" spans="2:5">
      <c r="B80" s="4072" t="s">
        <v>295</v>
      </c>
      <c r="C80" s="4073" t="s">
        <v>296</v>
      </c>
      <c r="D80" s="4097">
        <v>0</v>
      </c>
      <c r="E80" s="4098">
        <v>0</v>
      </c>
    </row>
    <row r="81" spans="2:5">
      <c r="B81" s="4072" t="s">
        <v>297</v>
      </c>
      <c r="C81" s="4073" t="s">
        <v>298</v>
      </c>
      <c r="D81" s="4097">
        <v>0</v>
      </c>
      <c r="E81" s="4098">
        <v>0</v>
      </c>
    </row>
    <row r="82" spans="2:5">
      <c r="B82" s="4072" t="s">
        <v>299</v>
      </c>
      <c r="C82" s="4073" t="s">
        <v>300</v>
      </c>
      <c r="D82" s="4097">
        <v>0</v>
      </c>
      <c r="E82" s="4098">
        <v>0</v>
      </c>
    </row>
    <row r="83" spans="2:5">
      <c r="B83" s="4072" t="s">
        <v>301</v>
      </c>
      <c r="C83" s="4073" t="s">
        <v>302</v>
      </c>
      <c r="D83" s="4097">
        <v>0</v>
      </c>
      <c r="E83" s="4098">
        <v>0</v>
      </c>
    </row>
    <row r="84" spans="2:5">
      <c r="B84" s="4072" t="s">
        <v>72</v>
      </c>
      <c r="C84" s="4073" t="s">
        <v>73</v>
      </c>
      <c r="D84" s="4097">
        <v>0</v>
      </c>
      <c r="E84" s="4098">
        <v>0</v>
      </c>
    </row>
    <row r="85" spans="2:5">
      <c r="B85" s="4072" t="s">
        <v>74</v>
      </c>
      <c r="C85" s="4073" t="s">
        <v>75</v>
      </c>
      <c r="D85" s="4097">
        <v>0</v>
      </c>
      <c r="E85" s="4098">
        <v>0</v>
      </c>
    </row>
    <row r="86" spans="2:5" ht="13.5" thickBot="1">
      <c r="B86" s="4087" t="s">
        <v>76</v>
      </c>
      <c r="C86" s="4088" t="s">
        <v>77</v>
      </c>
      <c r="D86" s="4101">
        <v>0</v>
      </c>
      <c r="E86" s="4102">
        <v>0</v>
      </c>
    </row>
    <row r="87" spans="2:5" ht="26.25" thickBot="1">
      <c r="B87" s="4089" t="s">
        <v>32</v>
      </c>
      <c r="C87" s="4090" t="s">
        <v>78</v>
      </c>
      <c r="D87" s="4091">
        <v>0</v>
      </c>
      <c r="E87" s="4092">
        <v>0</v>
      </c>
    </row>
    <row r="88" spans="2:5" ht="13.5" thickBot="1">
      <c r="B88" s="4069" t="s">
        <v>79</v>
      </c>
      <c r="C88" s="4070" t="s">
        <v>80</v>
      </c>
      <c r="D88" s="4071">
        <v>0</v>
      </c>
      <c r="E88" s="4082">
        <v>0</v>
      </c>
    </row>
    <row r="89" spans="2:5" ht="13.5" thickBot="1">
      <c r="B89" s="4069" t="s">
        <v>81</v>
      </c>
      <c r="C89" s="4070" t="s">
        <v>82</v>
      </c>
      <c r="D89" s="4071">
        <v>0</v>
      </c>
      <c r="E89" s="4082">
        <v>0</v>
      </c>
    </row>
    <row r="90" spans="2:5" ht="13.5" thickBot="1">
      <c r="B90" s="4069" t="s">
        <v>83</v>
      </c>
      <c r="C90" s="4070" t="s">
        <v>84</v>
      </c>
      <c r="D90" s="4071">
        <v>0</v>
      </c>
      <c r="E90" s="4094">
        <v>0</v>
      </c>
    </row>
    <row r="91" spans="2:5">
      <c r="B91" s="4069" t="s">
        <v>85</v>
      </c>
      <c r="C91" s="4070" t="s">
        <v>86</v>
      </c>
      <c r="D91" s="4114">
        <v>6304696.0300000003</v>
      </c>
      <c r="E91" s="4136">
        <v>1</v>
      </c>
    </row>
    <row r="92" spans="2:5">
      <c r="B92" s="4072" t="s">
        <v>5</v>
      </c>
      <c r="C92" s="4073" t="s">
        <v>87</v>
      </c>
      <c r="D92" s="4140">
        <v>6304696.0300000003</v>
      </c>
      <c r="E92" s="4141">
        <v>1</v>
      </c>
    </row>
    <row r="93" spans="2:5">
      <c r="B93" s="4072" t="s">
        <v>7</v>
      </c>
      <c r="C93" s="4073" t="s">
        <v>88</v>
      </c>
      <c r="D93" s="4140">
        <v>0</v>
      </c>
      <c r="E93" s="4141">
        <v>0</v>
      </c>
    </row>
    <row r="94" spans="2:5" ht="13.5" thickBot="1">
      <c r="B94" s="4074" t="s">
        <v>9</v>
      </c>
      <c r="C94" s="4075" t="s">
        <v>89</v>
      </c>
      <c r="D94" s="4103">
        <v>0</v>
      </c>
      <c r="E94" s="4104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1.42578125" style="43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128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38022.280000000006</v>
      </c>
      <c r="E9" s="23">
        <f>E10+E11+E12+E13</f>
        <v>284340.92000000004</v>
      </c>
    </row>
    <row r="10" spans="2:5">
      <c r="B10" s="14" t="s">
        <v>5</v>
      </c>
      <c r="C10" s="93" t="s">
        <v>6</v>
      </c>
      <c r="D10" s="175">
        <f>22899.99+13576.03</f>
        <v>36476.020000000004</v>
      </c>
      <c r="E10" s="226">
        <f>89303.18+194821.84</f>
        <v>284125.02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1546.26</v>
      </c>
      <c r="E13" s="226">
        <f>E14</f>
        <v>215.9</v>
      </c>
    </row>
    <row r="14" spans="2:5">
      <c r="B14" s="14" t="s">
        <v>13</v>
      </c>
      <c r="C14" s="93" t="s">
        <v>14</v>
      </c>
      <c r="D14" s="175">
        <v>1546.26</v>
      </c>
      <c r="E14" s="226">
        <v>215.9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285.89999999999998</v>
      </c>
      <c r="E16" s="23">
        <f>E17+E18+E19</f>
        <v>585.76</v>
      </c>
    </row>
    <row r="17" spans="2:7">
      <c r="B17" s="14" t="s">
        <v>5</v>
      </c>
      <c r="C17" s="93" t="s">
        <v>14</v>
      </c>
      <c r="D17" s="176">
        <v>285.89999999999998</v>
      </c>
      <c r="E17" s="227">
        <v>585.76</v>
      </c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37736.380000000005</v>
      </c>
      <c r="E20" s="229">
        <f>E9-E16</f>
        <v>283755.16000000003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37736.380000000005</v>
      </c>
    </row>
    <row r="25" spans="2:7">
      <c r="B25" s="21" t="s">
        <v>25</v>
      </c>
      <c r="C25" s="22" t="s">
        <v>26</v>
      </c>
      <c r="D25" s="95">
        <v>34329.74</v>
      </c>
      <c r="E25" s="110">
        <v>246014.5</v>
      </c>
      <c r="F25" s="50"/>
      <c r="G25" s="92"/>
    </row>
    <row r="26" spans="2:7">
      <c r="B26" s="24" t="s">
        <v>27</v>
      </c>
      <c r="C26" s="25" t="s">
        <v>28</v>
      </c>
      <c r="D26" s="96">
        <v>47767.99</v>
      </c>
      <c r="E26" s="111">
        <v>297925.61</v>
      </c>
      <c r="F26" s="50"/>
      <c r="G26" s="92"/>
    </row>
    <row r="27" spans="2:7">
      <c r="B27" s="26" t="s">
        <v>5</v>
      </c>
      <c r="C27" s="15" t="s">
        <v>29</v>
      </c>
      <c r="D27" s="175">
        <v>39931.42</v>
      </c>
      <c r="E27" s="231">
        <v>247421.3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7836.57</v>
      </c>
      <c r="E29" s="231">
        <v>50504.31</v>
      </c>
      <c r="G29" s="92"/>
    </row>
    <row r="30" spans="2:7">
      <c r="B30" s="24" t="s">
        <v>32</v>
      </c>
      <c r="C30" s="27" t="s">
        <v>33</v>
      </c>
      <c r="D30" s="96">
        <v>13438.25</v>
      </c>
      <c r="E30" s="111">
        <v>51911.11</v>
      </c>
    </row>
    <row r="31" spans="2:7">
      <c r="B31" s="26" t="s">
        <v>5</v>
      </c>
      <c r="C31" s="15" t="s">
        <v>34</v>
      </c>
      <c r="D31" s="175">
        <v>3003.02</v>
      </c>
      <c r="E31" s="231">
        <v>36737.64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>
        <v>824.63</v>
      </c>
      <c r="E33" s="231">
        <v>7578.22</v>
      </c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>
        <v>9610.6</v>
      </c>
      <c r="E37" s="231">
        <v>7595.25</v>
      </c>
    </row>
    <row r="38" spans="2:8">
      <c r="B38" s="21" t="s">
        <v>44</v>
      </c>
      <c r="C38" s="22" t="s">
        <v>45</v>
      </c>
      <c r="D38" s="95">
        <v>3406.64</v>
      </c>
      <c r="E38" s="23">
        <v>4.28</v>
      </c>
    </row>
    <row r="39" spans="2:8" ht="13.5" thickBot="1">
      <c r="B39" s="30" t="s">
        <v>46</v>
      </c>
      <c r="C39" s="31" t="s">
        <v>47</v>
      </c>
      <c r="D39" s="97">
        <v>37736.379999999997</v>
      </c>
      <c r="E39" s="242">
        <f>E24+E25+E38</f>
        <v>283755.16000000003</v>
      </c>
      <c r="F39" s="99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11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/>
      <c r="E44" s="144">
        <v>3673.7130000000002</v>
      </c>
    </row>
    <row r="45" spans="2:8" ht="13.5" thickBot="1">
      <c r="B45" s="41" t="s">
        <v>7</v>
      </c>
      <c r="C45" s="49" t="s">
        <v>52</v>
      </c>
      <c r="D45" s="143">
        <v>3673.7130000000002</v>
      </c>
      <c r="E45" s="148">
        <v>27892.066800000001</v>
      </c>
      <c r="F45" s="145"/>
      <c r="G45" s="92"/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/>
      <c r="E47" s="150">
        <v>10.272</v>
      </c>
      <c r="H47" s="92"/>
    </row>
    <row r="48" spans="2:8">
      <c r="B48" s="39" t="s">
        <v>7</v>
      </c>
      <c r="C48" s="48" t="s">
        <v>54</v>
      </c>
      <c r="D48" s="160">
        <v>9.5946999999999996</v>
      </c>
      <c r="E48" s="154">
        <v>9.8530999999999995</v>
      </c>
    </row>
    <row r="49" spans="2:8">
      <c r="B49" s="39" t="s">
        <v>9</v>
      </c>
      <c r="C49" s="48" t="s">
        <v>55</v>
      </c>
      <c r="D49" s="160">
        <v>10.281599999999999</v>
      </c>
      <c r="E49" s="154">
        <v>10.913</v>
      </c>
    </row>
    <row r="50" spans="2:8" ht="13.5" thickBot="1">
      <c r="B50" s="41" t="s">
        <v>11</v>
      </c>
      <c r="C50" s="49" t="s">
        <v>52</v>
      </c>
      <c r="D50" s="143">
        <v>10.272</v>
      </c>
      <c r="E50" s="152">
        <v>10.173328568107401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700"/>
      <c r="C52" s="701" t="s">
        <v>56</v>
      </c>
      <c r="D52" s="702"/>
      <c r="E52" s="692"/>
    </row>
    <row r="53" spans="2:8" ht="23.25" customHeight="1" thickBot="1">
      <c r="B53" s="6368" t="s">
        <v>57</v>
      </c>
      <c r="C53" s="6369"/>
      <c r="D53" s="703" t="s">
        <v>58</v>
      </c>
      <c r="E53" s="704" t="s">
        <v>59</v>
      </c>
    </row>
    <row r="54" spans="2:8" ht="13.5" thickBot="1">
      <c r="B54" s="705" t="s">
        <v>27</v>
      </c>
      <c r="C54" s="694" t="s">
        <v>60</v>
      </c>
      <c r="D54" s="729">
        <v>284125.02</v>
      </c>
      <c r="E54" s="730">
        <v>1.0013034476624143</v>
      </c>
    </row>
    <row r="55" spans="2:8" ht="25.5">
      <c r="B55" s="707" t="s">
        <v>5</v>
      </c>
      <c r="C55" s="708" t="s">
        <v>61</v>
      </c>
      <c r="D55" s="719">
        <v>0</v>
      </c>
      <c r="E55" s="720">
        <v>0</v>
      </c>
    </row>
    <row r="56" spans="2:8">
      <c r="B56" s="696" t="s">
        <v>268</v>
      </c>
      <c r="C56" s="245" t="s">
        <v>269</v>
      </c>
      <c r="D56" s="721">
        <v>0</v>
      </c>
      <c r="E56" s="722">
        <v>0</v>
      </c>
    </row>
    <row r="57" spans="2:8">
      <c r="B57" s="246" t="s">
        <v>270</v>
      </c>
      <c r="C57" s="245" t="s">
        <v>271</v>
      </c>
      <c r="D57" s="721">
        <v>0</v>
      </c>
      <c r="E57" s="722">
        <v>0</v>
      </c>
    </row>
    <row r="58" spans="2:8">
      <c r="B58" s="246" t="s">
        <v>272</v>
      </c>
      <c r="C58" s="245" t="s">
        <v>273</v>
      </c>
      <c r="D58" s="247">
        <v>0</v>
      </c>
      <c r="E58" s="722">
        <v>0</v>
      </c>
    </row>
    <row r="59" spans="2:8" ht="25.5">
      <c r="B59" s="696" t="s">
        <v>7</v>
      </c>
      <c r="C59" s="697" t="s">
        <v>62</v>
      </c>
      <c r="D59" s="721">
        <v>0</v>
      </c>
      <c r="E59" s="722">
        <v>0</v>
      </c>
    </row>
    <row r="60" spans="2:8">
      <c r="B60" s="696" t="s">
        <v>9</v>
      </c>
      <c r="C60" s="697" t="s">
        <v>63</v>
      </c>
      <c r="D60" s="721">
        <v>0</v>
      </c>
      <c r="E60" s="722">
        <v>0</v>
      </c>
    </row>
    <row r="61" spans="2:8" ht="24" customHeight="1">
      <c r="B61" s="696" t="s">
        <v>274</v>
      </c>
      <c r="C61" s="697" t="s">
        <v>275</v>
      </c>
      <c r="D61" s="721">
        <v>0</v>
      </c>
      <c r="E61" s="722">
        <v>0</v>
      </c>
    </row>
    <row r="62" spans="2:8">
      <c r="B62" s="696" t="s">
        <v>276</v>
      </c>
      <c r="C62" s="697" t="s">
        <v>16</v>
      </c>
      <c r="D62" s="721">
        <v>0</v>
      </c>
      <c r="E62" s="722">
        <v>0</v>
      </c>
    </row>
    <row r="63" spans="2:8">
      <c r="B63" s="696" t="s">
        <v>11</v>
      </c>
      <c r="C63" s="697" t="s">
        <v>64</v>
      </c>
      <c r="D63" s="721">
        <v>0</v>
      </c>
      <c r="E63" s="722">
        <v>0</v>
      </c>
    </row>
    <row r="64" spans="2:8">
      <c r="B64" s="696" t="s">
        <v>13</v>
      </c>
      <c r="C64" s="697" t="s">
        <v>275</v>
      </c>
      <c r="D64" s="721">
        <v>0</v>
      </c>
      <c r="E64" s="722">
        <v>0</v>
      </c>
    </row>
    <row r="65" spans="2:5">
      <c r="B65" s="696" t="s">
        <v>15</v>
      </c>
      <c r="C65" s="697" t="s">
        <v>16</v>
      </c>
      <c r="D65" s="721">
        <v>0</v>
      </c>
      <c r="E65" s="722">
        <v>0</v>
      </c>
    </row>
    <row r="66" spans="2:5">
      <c r="B66" s="696" t="s">
        <v>38</v>
      </c>
      <c r="C66" s="697" t="s">
        <v>65</v>
      </c>
      <c r="D66" s="721">
        <v>0</v>
      </c>
      <c r="E66" s="722">
        <v>0</v>
      </c>
    </row>
    <row r="67" spans="2:5">
      <c r="B67" s="709" t="s">
        <v>40</v>
      </c>
      <c r="C67" s="710" t="s">
        <v>66</v>
      </c>
      <c r="D67" s="731">
        <v>89303.18</v>
      </c>
      <c r="E67" s="732">
        <v>0.31471914026162551</v>
      </c>
    </row>
    <row r="68" spans="2:5">
      <c r="B68" s="709" t="s">
        <v>277</v>
      </c>
      <c r="C68" s="710" t="s">
        <v>278</v>
      </c>
      <c r="D68" s="733">
        <v>89303.18</v>
      </c>
      <c r="E68" s="734">
        <v>0.31471914026162551</v>
      </c>
    </row>
    <row r="69" spans="2:5">
      <c r="B69" s="709" t="s">
        <v>279</v>
      </c>
      <c r="C69" s="710" t="s">
        <v>280</v>
      </c>
      <c r="D69" s="723">
        <v>0</v>
      </c>
      <c r="E69" s="724">
        <v>0</v>
      </c>
    </row>
    <row r="70" spans="2:5">
      <c r="B70" s="709" t="s">
        <v>281</v>
      </c>
      <c r="C70" s="710" t="s">
        <v>282</v>
      </c>
      <c r="D70" s="723">
        <v>0</v>
      </c>
      <c r="E70" s="724">
        <v>0</v>
      </c>
    </row>
    <row r="71" spans="2:5">
      <c r="B71" s="709" t="s">
        <v>283</v>
      </c>
      <c r="C71" s="710" t="s">
        <v>284</v>
      </c>
      <c r="D71" s="723">
        <v>0</v>
      </c>
      <c r="E71" s="724">
        <v>0</v>
      </c>
    </row>
    <row r="72" spans="2:5" ht="25.5">
      <c r="B72" s="709" t="s">
        <v>42</v>
      </c>
      <c r="C72" s="710" t="s">
        <v>67</v>
      </c>
      <c r="D72" s="723">
        <v>0</v>
      </c>
      <c r="E72" s="724">
        <v>0</v>
      </c>
    </row>
    <row r="73" spans="2:5">
      <c r="B73" s="709" t="s">
        <v>285</v>
      </c>
      <c r="C73" s="710" t="s">
        <v>286</v>
      </c>
      <c r="D73" s="723">
        <v>0</v>
      </c>
      <c r="E73" s="724">
        <v>0</v>
      </c>
    </row>
    <row r="74" spans="2:5">
      <c r="B74" s="709" t="s">
        <v>287</v>
      </c>
      <c r="C74" s="710" t="s">
        <v>288</v>
      </c>
      <c r="D74" s="723">
        <v>0</v>
      </c>
      <c r="E74" s="724">
        <v>0</v>
      </c>
    </row>
    <row r="75" spans="2:5">
      <c r="B75" s="709" t="s">
        <v>289</v>
      </c>
      <c r="C75" s="710" t="s">
        <v>290</v>
      </c>
      <c r="D75" s="721">
        <v>0</v>
      </c>
      <c r="E75" s="724">
        <v>0</v>
      </c>
    </row>
    <row r="76" spans="2:5">
      <c r="B76" s="709" t="s">
        <v>291</v>
      </c>
      <c r="C76" s="710" t="s">
        <v>292</v>
      </c>
      <c r="D76" s="723">
        <v>0</v>
      </c>
      <c r="E76" s="724">
        <v>0</v>
      </c>
    </row>
    <row r="77" spans="2:5">
      <c r="B77" s="709" t="s">
        <v>293</v>
      </c>
      <c r="C77" s="710" t="s">
        <v>294</v>
      </c>
      <c r="D77" s="723">
        <v>0</v>
      </c>
      <c r="E77" s="724">
        <v>0</v>
      </c>
    </row>
    <row r="78" spans="2:5">
      <c r="B78" s="709" t="s">
        <v>68</v>
      </c>
      <c r="C78" s="710" t="s">
        <v>69</v>
      </c>
      <c r="D78" s="723">
        <v>0</v>
      </c>
      <c r="E78" s="724">
        <v>0</v>
      </c>
    </row>
    <row r="79" spans="2:5">
      <c r="B79" s="696" t="s">
        <v>70</v>
      </c>
      <c r="C79" s="697" t="s">
        <v>71</v>
      </c>
      <c r="D79" s="721">
        <v>0</v>
      </c>
      <c r="E79" s="722">
        <v>0</v>
      </c>
    </row>
    <row r="80" spans="2:5">
      <c r="B80" s="696" t="s">
        <v>295</v>
      </c>
      <c r="C80" s="697" t="s">
        <v>296</v>
      </c>
      <c r="D80" s="721">
        <v>0</v>
      </c>
      <c r="E80" s="722">
        <v>0</v>
      </c>
    </row>
    <row r="81" spans="2:5">
      <c r="B81" s="696" t="s">
        <v>297</v>
      </c>
      <c r="C81" s="697" t="s">
        <v>298</v>
      </c>
      <c r="D81" s="721">
        <v>0</v>
      </c>
      <c r="E81" s="722">
        <v>0</v>
      </c>
    </row>
    <row r="82" spans="2:5">
      <c r="B82" s="696" t="s">
        <v>299</v>
      </c>
      <c r="C82" s="697" t="s">
        <v>300</v>
      </c>
      <c r="D82" s="721">
        <v>0</v>
      </c>
      <c r="E82" s="722">
        <v>0</v>
      </c>
    </row>
    <row r="83" spans="2:5">
      <c r="B83" s="696" t="s">
        <v>301</v>
      </c>
      <c r="C83" s="697" t="s">
        <v>302</v>
      </c>
      <c r="D83" s="721">
        <v>0</v>
      </c>
      <c r="E83" s="722">
        <v>0</v>
      </c>
    </row>
    <row r="84" spans="2:5">
      <c r="B84" s="696" t="s">
        <v>72</v>
      </c>
      <c r="C84" s="697" t="s">
        <v>73</v>
      </c>
      <c r="D84" s="721">
        <v>0</v>
      </c>
      <c r="E84" s="722">
        <v>0</v>
      </c>
    </row>
    <row r="85" spans="2:5">
      <c r="B85" s="696" t="s">
        <v>74</v>
      </c>
      <c r="C85" s="697" t="s">
        <v>75</v>
      </c>
      <c r="D85" s="735">
        <v>194821.84</v>
      </c>
      <c r="E85" s="736">
        <v>0.68658430740078868</v>
      </c>
    </row>
    <row r="86" spans="2:5" ht="13.5" thickBot="1">
      <c r="B86" s="711" t="s">
        <v>76</v>
      </c>
      <c r="C86" s="712" t="s">
        <v>77</v>
      </c>
      <c r="D86" s="725">
        <v>0</v>
      </c>
      <c r="E86" s="726">
        <v>0</v>
      </c>
    </row>
    <row r="87" spans="2:5" ht="26.25" thickBot="1">
      <c r="B87" s="713" t="s">
        <v>32</v>
      </c>
      <c r="C87" s="714" t="s">
        <v>78</v>
      </c>
      <c r="D87" s="715">
        <v>0</v>
      </c>
      <c r="E87" s="716">
        <v>0</v>
      </c>
    </row>
    <row r="88" spans="2:5" ht="13.5" thickBot="1">
      <c r="B88" s="693" t="s">
        <v>79</v>
      </c>
      <c r="C88" s="694" t="s">
        <v>80</v>
      </c>
      <c r="D88" s="695">
        <v>0</v>
      </c>
      <c r="E88" s="717">
        <v>0</v>
      </c>
    </row>
    <row r="89" spans="2:5" ht="13.5" thickBot="1">
      <c r="B89" s="693" t="s">
        <v>81</v>
      </c>
      <c r="C89" s="694" t="s">
        <v>82</v>
      </c>
      <c r="D89" s="740">
        <v>215.9</v>
      </c>
      <c r="E89" s="751">
        <v>7.6086722088155147E-4</v>
      </c>
    </row>
    <row r="90" spans="2:5" ht="13.5" thickBot="1">
      <c r="B90" s="693" t="s">
        <v>83</v>
      </c>
      <c r="C90" s="694" t="s">
        <v>84</v>
      </c>
      <c r="D90" s="740">
        <v>585.76</v>
      </c>
      <c r="E90" s="751">
        <v>2.0643148832958664E-3</v>
      </c>
    </row>
    <row r="91" spans="2:5">
      <c r="B91" s="693" t="s">
        <v>85</v>
      </c>
      <c r="C91" s="694" t="s">
        <v>86</v>
      </c>
      <c r="D91" s="740">
        <v>283755.16000000003</v>
      </c>
      <c r="E91" s="762">
        <v>1</v>
      </c>
    </row>
    <row r="92" spans="2:5">
      <c r="B92" s="696" t="s">
        <v>5</v>
      </c>
      <c r="C92" s="697" t="s">
        <v>87</v>
      </c>
      <c r="D92" s="765">
        <v>283755.16000000003</v>
      </c>
      <c r="E92" s="766">
        <v>1</v>
      </c>
    </row>
    <row r="93" spans="2:5">
      <c r="B93" s="696" t="s">
        <v>7</v>
      </c>
      <c r="C93" s="697" t="s">
        <v>88</v>
      </c>
      <c r="D93" s="721">
        <v>0</v>
      </c>
      <c r="E93" s="722">
        <v>0</v>
      </c>
    </row>
    <row r="94" spans="2:5" ht="13.5" thickBot="1">
      <c r="B94" s="698" t="s">
        <v>9</v>
      </c>
      <c r="C94" s="699" t="s">
        <v>89</v>
      </c>
      <c r="D94" s="727">
        <v>0</v>
      </c>
      <c r="E94" s="728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>
  <dimension ref="B1:G94"/>
  <sheetViews>
    <sheetView topLeftCell="A58" zoomScaleNormal="100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166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5344133.6399999997</v>
      </c>
      <c r="E9" s="23">
        <f>E10+E11+E12+E13</f>
        <v>8191871.0899999999</v>
      </c>
    </row>
    <row r="10" spans="2:5">
      <c r="B10" s="14" t="s">
        <v>5</v>
      </c>
      <c r="C10" s="93" t="s">
        <v>6</v>
      </c>
      <c r="D10" s="175">
        <v>5344133.6399999997</v>
      </c>
      <c r="E10" s="226">
        <v>8191871.0899999999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5344133.6399999997</v>
      </c>
      <c r="E20" s="229">
        <f>E9-E16</f>
        <v>8191871.0899999999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590273.6</v>
      </c>
      <c r="E24" s="23">
        <f>D20</f>
        <v>5344133.6399999997</v>
      </c>
    </row>
    <row r="25" spans="2:7">
      <c r="B25" s="21" t="s">
        <v>25</v>
      </c>
      <c r="C25" s="22" t="s">
        <v>26</v>
      </c>
      <c r="D25" s="95">
        <v>4677085.18</v>
      </c>
      <c r="E25" s="110">
        <v>2730850.26</v>
      </c>
      <c r="F25" s="92"/>
      <c r="G25" s="92"/>
    </row>
    <row r="26" spans="2:7">
      <c r="B26" s="24" t="s">
        <v>27</v>
      </c>
      <c r="C26" s="25" t="s">
        <v>28</v>
      </c>
      <c r="D26" s="96">
        <v>7070615.8700000001</v>
      </c>
      <c r="E26" s="111">
        <v>13663005.76</v>
      </c>
    </row>
    <row r="27" spans="2:7">
      <c r="B27" s="26" t="s">
        <v>5</v>
      </c>
      <c r="C27" s="15" t="s">
        <v>29</v>
      </c>
      <c r="D27" s="175">
        <v>677001.99</v>
      </c>
      <c r="E27" s="231">
        <v>4742734.01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6393613.8799999999</v>
      </c>
      <c r="E29" s="231">
        <v>8920271.75</v>
      </c>
      <c r="F29" s="92"/>
    </row>
    <row r="30" spans="2:7">
      <c r="B30" s="24" t="s">
        <v>32</v>
      </c>
      <c r="C30" s="27" t="s">
        <v>33</v>
      </c>
      <c r="D30" s="96">
        <v>2393530.69</v>
      </c>
      <c r="E30" s="111">
        <v>10932155.5</v>
      </c>
    </row>
    <row r="31" spans="2:7">
      <c r="B31" s="26" t="s">
        <v>5</v>
      </c>
      <c r="C31" s="15" t="s">
        <v>34</v>
      </c>
      <c r="D31" s="175">
        <v>277803.68</v>
      </c>
      <c r="E31" s="231">
        <v>49871.01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2610.71</v>
      </c>
      <c r="E33" s="231">
        <v>6120.13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34553.32</v>
      </c>
      <c r="E35" s="231">
        <v>123276.31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2078562.98</v>
      </c>
      <c r="E37" s="231">
        <v>10752888.050000001</v>
      </c>
    </row>
    <row r="38" spans="2:6">
      <c r="B38" s="21" t="s">
        <v>44</v>
      </c>
      <c r="C38" s="22" t="s">
        <v>45</v>
      </c>
      <c r="D38" s="95">
        <v>76774.86</v>
      </c>
      <c r="E38" s="23">
        <v>116887.19</v>
      </c>
    </row>
    <row r="39" spans="2:6" ht="13.5" thickBot="1">
      <c r="B39" s="30" t="s">
        <v>46</v>
      </c>
      <c r="C39" s="31" t="s">
        <v>47</v>
      </c>
      <c r="D39" s="97">
        <v>5344133.6399999997</v>
      </c>
      <c r="E39" s="242">
        <f>E24+E25+E38</f>
        <v>8191871.0899999999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58385.124000000003</v>
      </c>
      <c r="E44" s="144">
        <v>511890.19500000001</v>
      </c>
    </row>
    <row r="45" spans="2:6" ht="13.5" thickBot="1">
      <c r="B45" s="41" t="s">
        <v>7</v>
      </c>
      <c r="C45" s="49" t="s">
        <v>52</v>
      </c>
      <c r="D45" s="143">
        <v>511890.19500000001</v>
      </c>
      <c r="E45" s="148">
        <v>772818.027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10.11</v>
      </c>
      <c r="E47" s="150">
        <v>10.44</v>
      </c>
    </row>
    <row r="48" spans="2:6">
      <c r="B48" s="39" t="s">
        <v>7</v>
      </c>
      <c r="C48" s="48" t="s">
        <v>54</v>
      </c>
      <c r="D48" s="160">
        <v>10.11</v>
      </c>
      <c r="E48" s="154">
        <v>10.45</v>
      </c>
    </row>
    <row r="49" spans="2:5">
      <c r="B49" s="39" t="s">
        <v>9</v>
      </c>
      <c r="C49" s="48" t="s">
        <v>55</v>
      </c>
      <c r="D49" s="160">
        <v>10.44</v>
      </c>
      <c r="E49" s="154">
        <v>10.6</v>
      </c>
    </row>
    <row r="50" spans="2:5" ht="13.5" thickBot="1">
      <c r="B50" s="41" t="s">
        <v>11</v>
      </c>
      <c r="C50" s="49" t="s">
        <v>52</v>
      </c>
      <c r="D50" s="143">
        <v>10.44</v>
      </c>
      <c r="E50" s="152">
        <v>10.6</v>
      </c>
    </row>
    <row r="51" spans="2:5" ht="13.5" thickBot="1">
      <c r="B51" s="32"/>
      <c r="C51" s="33"/>
      <c r="D51" s="153"/>
      <c r="E51" s="153"/>
    </row>
    <row r="52" spans="2:5" ht="16.5" thickBot="1">
      <c r="B52" s="4119"/>
      <c r="C52" s="4120" t="s">
        <v>56</v>
      </c>
      <c r="D52" s="4121"/>
      <c r="E52" s="4111"/>
    </row>
    <row r="53" spans="2:5" ht="23.25" customHeight="1" thickBot="1">
      <c r="B53" s="6368" t="s">
        <v>57</v>
      </c>
      <c r="C53" s="6369"/>
      <c r="D53" s="4122" t="s">
        <v>58</v>
      </c>
      <c r="E53" s="4123" t="s">
        <v>59</v>
      </c>
    </row>
    <row r="54" spans="2:5" ht="13.5" thickBot="1">
      <c r="B54" s="4124" t="s">
        <v>27</v>
      </c>
      <c r="C54" s="4113" t="s">
        <v>60</v>
      </c>
      <c r="D54" s="4148">
        <v>8191871.0899999999</v>
      </c>
      <c r="E54" s="4149">
        <v>1</v>
      </c>
    </row>
    <row r="55" spans="2:5" ht="25.5">
      <c r="B55" s="4126" t="s">
        <v>5</v>
      </c>
      <c r="C55" s="4127" t="s">
        <v>61</v>
      </c>
      <c r="D55" s="4138">
        <v>0</v>
      </c>
      <c r="E55" s="4139">
        <v>0</v>
      </c>
    </row>
    <row r="56" spans="2:5">
      <c r="B56" s="4115" t="s">
        <v>268</v>
      </c>
      <c r="C56" s="245" t="s">
        <v>269</v>
      </c>
      <c r="D56" s="4140">
        <v>0</v>
      </c>
      <c r="E56" s="4141">
        <v>0</v>
      </c>
    </row>
    <row r="57" spans="2:5">
      <c r="B57" s="246" t="s">
        <v>270</v>
      </c>
      <c r="C57" s="245" t="s">
        <v>271</v>
      </c>
      <c r="D57" s="4140">
        <v>0</v>
      </c>
      <c r="E57" s="4141">
        <v>0</v>
      </c>
    </row>
    <row r="58" spans="2:5">
      <c r="B58" s="246" t="s">
        <v>272</v>
      </c>
      <c r="C58" s="245" t="s">
        <v>273</v>
      </c>
      <c r="D58" s="247">
        <v>0</v>
      </c>
      <c r="E58" s="4141">
        <v>0</v>
      </c>
    </row>
    <row r="59" spans="2:5" ht="25.5">
      <c r="B59" s="4115" t="s">
        <v>7</v>
      </c>
      <c r="C59" s="4116" t="s">
        <v>62</v>
      </c>
      <c r="D59" s="4140">
        <v>0</v>
      </c>
      <c r="E59" s="4141">
        <v>0</v>
      </c>
    </row>
    <row r="60" spans="2:5">
      <c r="B60" s="4115" t="s">
        <v>9</v>
      </c>
      <c r="C60" s="4116" t="s">
        <v>63</v>
      </c>
      <c r="D60" s="4140">
        <v>0</v>
      </c>
      <c r="E60" s="4141">
        <v>0</v>
      </c>
    </row>
    <row r="61" spans="2:5" ht="24" customHeight="1">
      <c r="B61" s="4115" t="s">
        <v>274</v>
      </c>
      <c r="C61" s="4116" t="s">
        <v>275</v>
      </c>
      <c r="D61" s="4140">
        <v>0</v>
      </c>
      <c r="E61" s="4141">
        <v>0</v>
      </c>
    </row>
    <row r="62" spans="2:5">
      <c r="B62" s="4115" t="s">
        <v>276</v>
      </c>
      <c r="C62" s="4116" t="s">
        <v>16</v>
      </c>
      <c r="D62" s="4140">
        <v>0</v>
      </c>
      <c r="E62" s="4141">
        <v>0</v>
      </c>
    </row>
    <row r="63" spans="2:5">
      <c r="B63" s="4115" t="s">
        <v>11</v>
      </c>
      <c r="C63" s="4116" t="s">
        <v>64</v>
      </c>
      <c r="D63" s="4140">
        <v>0</v>
      </c>
      <c r="E63" s="4141">
        <v>0</v>
      </c>
    </row>
    <row r="64" spans="2:5">
      <c r="B64" s="4115" t="s">
        <v>13</v>
      </c>
      <c r="C64" s="4116" t="s">
        <v>275</v>
      </c>
      <c r="D64" s="4140">
        <v>0</v>
      </c>
      <c r="E64" s="4141">
        <v>0</v>
      </c>
    </row>
    <row r="65" spans="2:5">
      <c r="B65" s="4115" t="s">
        <v>15</v>
      </c>
      <c r="C65" s="4116" t="s">
        <v>16</v>
      </c>
      <c r="D65" s="4140">
        <v>0</v>
      </c>
      <c r="E65" s="4141">
        <v>0</v>
      </c>
    </row>
    <row r="66" spans="2:5">
      <c r="B66" s="4115" t="s">
        <v>38</v>
      </c>
      <c r="C66" s="4116" t="s">
        <v>65</v>
      </c>
      <c r="D66" s="4140">
        <v>0</v>
      </c>
      <c r="E66" s="4141">
        <v>0</v>
      </c>
    </row>
    <row r="67" spans="2:5">
      <c r="B67" s="4128" t="s">
        <v>40</v>
      </c>
      <c r="C67" s="4129" t="s">
        <v>66</v>
      </c>
      <c r="D67" s="4150">
        <v>8191871.0899999999</v>
      </c>
      <c r="E67" s="4151">
        <v>1</v>
      </c>
    </row>
    <row r="68" spans="2:5">
      <c r="B68" s="4128" t="s">
        <v>277</v>
      </c>
      <c r="C68" s="4129" t="s">
        <v>278</v>
      </c>
      <c r="D68" s="4152">
        <v>8191871.0899999999</v>
      </c>
      <c r="E68" s="4153">
        <v>1</v>
      </c>
    </row>
    <row r="69" spans="2:5">
      <c r="B69" s="4128" t="s">
        <v>279</v>
      </c>
      <c r="C69" s="4129" t="s">
        <v>280</v>
      </c>
      <c r="D69" s="4142">
        <v>0</v>
      </c>
      <c r="E69" s="4143">
        <v>0</v>
      </c>
    </row>
    <row r="70" spans="2:5">
      <c r="B70" s="4128" t="s">
        <v>281</v>
      </c>
      <c r="C70" s="4129" t="s">
        <v>282</v>
      </c>
      <c r="D70" s="4142">
        <v>0</v>
      </c>
      <c r="E70" s="4143">
        <v>0</v>
      </c>
    </row>
    <row r="71" spans="2:5">
      <c r="B71" s="4128" t="s">
        <v>283</v>
      </c>
      <c r="C71" s="4129" t="s">
        <v>284</v>
      </c>
      <c r="D71" s="4142">
        <v>0</v>
      </c>
      <c r="E71" s="4143">
        <v>0</v>
      </c>
    </row>
    <row r="72" spans="2:5" ht="25.5">
      <c r="B72" s="4128" t="s">
        <v>42</v>
      </c>
      <c r="C72" s="4129" t="s">
        <v>67</v>
      </c>
      <c r="D72" s="4142">
        <v>0</v>
      </c>
      <c r="E72" s="4143">
        <v>0</v>
      </c>
    </row>
    <row r="73" spans="2:5">
      <c r="B73" s="4128" t="s">
        <v>285</v>
      </c>
      <c r="C73" s="4129" t="s">
        <v>286</v>
      </c>
      <c r="D73" s="4142">
        <v>0</v>
      </c>
      <c r="E73" s="4143">
        <v>0</v>
      </c>
    </row>
    <row r="74" spans="2:5">
      <c r="B74" s="4128" t="s">
        <v>287</v>
      </c>
      <c r="C74" s="4129" t="s">
        <v>288</v>
      </c>
      <c r="D74" s="4142">
        <v>0</v>
      </c>
      <c r="E74" s="4143">
        <v>0</v>
      </c>
    </row>
    <row r="75" spans="2:5">
      <c r="B75" s="4128" t="s">
        <v>289</v>
      </c>
      <c r="C75" s="4129" t="s">
        <v>290</v>
      </c>
      <c r="D75" s="4140">
        <v>0</v>
      </c>
      <c r="E75" s="4143">
        <v>0</v>
      </c>
    </row>
    <row r="76" spans="2:5">
      <c r="B76" s="4128" t="s">
        <v>291</v>
      </c>
      <c r="C76" s="4129" t="s">
        <v>292</v>
      </c>
      <c r="D76" s="4142">
        <v>0</v>
      </c>
      <c r="E76" s="4143">
        <v>0</v>
      </c>
    </row>
    <row r="77" spans="2:5">
      <c r="B77" s="4128" t="s">
        <v>293</v>
      </c>
      <c r="C77" s="4129" t="s">
        <v>294</v>
      </c>
      <c r="D77" s="4142">
        <v>0</v>
      </c>
      <c r="E77" s="4143">
        <v>0</v>
      </c>
    </row>
    <row r="78" spans="2:5">
      <c r="B78" s="4128" t="s">
        <v>68</v>
      </c>
      <c r="C78" s="4129" t="s">
        <v>69</v>
      </c>
      <c r="D78" s="4142">
        <v>0</v>
      </c>
      <c r="E78" s="4143">
        <v>0</v>
      </c>
    </row>
    <row r="79" spans="2:5">
      <c r="B79" s="4115" t="s">
        <v>70</v>
      </c>
      <c r="C79" s="4116" t="s">
        <v>71</v>
      </c>
      <c r="D79" s="4140">
        <v>0</v>
      </c>
      <c r="E79" s="4141">
        <v>0</v>
      </c>
    </row>
    <row r="80" spans="2:5">
      <c r="B80" s="4115" t="s">
        <v>295</v>
      </c>
      <c r="C80" s="4116" t="s">
        <v>296</v>
      </c>
      <c r="D80" s="4140">
        <v>0</v>
      </c>
      <c r="E80" s="4141">
        <v>0</v>
      </c>
    </row>
    <row r="81" spans="2:5">
      <c r="B81" s="4115" t="s">
        <v>297</v>
      </c>
      <c r="C81" s="4116" t="s">
        <v>298</v>
      </c>
      <c r="D81" s="4140">
        <v>0</v>
      </c>
      <c r="E81" s="4141">
        <v>0</v>
      </c>
    </row>
    <row r="82" spans="2:5">
      <c r="B82" s="4115" t="s">
        <v>299</v>
      </c>
      <c r="C82" s="4116" t="s">
        <v>300</v>
      </c>
      <c r="D82" s="4140">
        <v>0</v>
      </c>
      <c r="E82" s="4141">
        <v>0</v>
      </c>
    </row>
    <row r="83" spans="2:5">
      <c r="B83" s="4115" t="s">
        <v>301</v>
      </c>
      <c r="C83" s="4116" t="s">
        <v>302</v>
      </c>
      <c r="D83" s="4140">
        <v>0</v>
      </c>
      <c r="E83" s="4141">
        <v>0</v>
      </c>
    </row>
    <row r="84" spans="2:5">
      <c r="B84" s="4115" t="s">
        <v>72</v>
      </c>
      <c r="C84" s="4116" t="s">
        <v>73</v>
      </c>
      <c r="D84" s="4140">
        <v>0</v>
      </c>
      <c r="E84" s="4141">
        <v>0</v>
      </c>
    </row>
    <row r="85" spans="2:5">
      <c r="B85" s="4115" t="s">
        <v>74</v>
      </c>
      <c r="C85" s="4116" t="s">
        <v>75</v>
      </c>
      <c r="D85" s="4140">
        <v>0</v>
      </c>
      <c r="E85" s="4141">
        <v>0</v>
      </c>
    </row>
    <row r="86" spans="2:5" ht="13.5" thickBot="1">
      <c r="B86" s="4130" t="s">
        <v>76</v>
      </c>
      <c r="C86" s="4131" t="s">
        <v>77</v>
      </c>
      <c r="D86" s="4144">
        <v>0</v>
      </c>
      <c r="E86" s="4145">
        <v>0</v>
      </c>
    </row>
    <row r="87" spans="2:5" ht="26.25" thickBot="1">
      <c r="B87" s="4132" t="s">
        <v>32</v>
      </c>
      <c r="C87" s="4133" t="s">
        <v>78</v>
      </c>
      <c r="D87" s="4134">
        <v>0</v>
      </c>
      <c r="E87" s="4135">
        <v>0</v>
      </c>
    </row>
    <row r="88" spans="2:5" ht="13.5" thickBot="1">
      <c r="B88" s="4112" t="s">
        <v>79</v>
      </c>
      <c r="C88" s="4113" t="s">
        <v>80</v>
      </c>
      <c r="D88" s="4114">
        <v>0</v>
      </c>
      <c r="E88" s="4125">
        <v>0</v>
      </c>
    </row>
    <row r="89" spans="2:5" ht="13.5" thickBot="1">
      <c r="B89" s="4112" t="s">
        <v>81</v>
      </c>
      <c r="C89" s="4113" t="s">
        <v>82</v>
      </c>
      <c r="D89" s="4114">
        <v>0</v>
      </c>
      <c r="E89" s="4125">
        <v>0</v>
      </c>
    </row>
    <row r="90" spans="2:5" ht="13.5" thickBot="1">
      <c r="B90" s="4112" t="s">
        <v>83</v>
      </c>
      <c r="C90" s="4113" t="s">
        <v>84</v>
      </c>
      <c r="D90" s="4114">
        <v>0</v>
      </c>
      <c r="E90" s="4137">
        <v>0</v>
      </c>
    </row>
    <row r="91" spans="2:5">
      <c r="B91" s="4112" t="s">
        <v>85</v>
      </c>
      <c r="C91" s="4113" t="s">
        <v>86</v>
      </c>
      <c r="D91" s="4157">
        <v>8191871.0899999999</v>
      </c>
      <c r="E91" s="4179">
        <v>1</v>
      </c>
    </row>
    <row r="92" spans="2:5">
      <c r="B92" s="4115" t="s">
        <v>5</v>
      </c>
      <c r="C92" s="4116" t="s">
        <v>87</v>
      </c>
      <c r="D92" s="4183">
        <v>8191871.0899999999</v>
      </c>
      <c r="E92" s="4184">
        <v>1</v>
      </c>
    </row>
    <row r="93" spans="2:5">
      <c r="B93" s="4115" t="s">
        <v>7</v>
      </c>
      <c r="C93" s="4116" t="s">
        <v>88</v>
      </c>
      <c r="D93" s="4183">
        <v>0</v>
      </c>
      <c r="E93" s="4184">
        <v>0</v>
      </c>
    </row>
    <row r="94" spans="2:5" ht="13.5" thickBot="1">
      <c r="B94" s="4117" t="s">
        <v>9</v>
      </c>
      <c r="C94" s="4118" t="s">
        <v>89</v>
      </c>
      <c r="D94" s="4146">
        <v>0</v>
      </c>
      <c r="E94" s="414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1.xml><?xml version="1.0" encoding="utf-8"?>
<worksheet xmlns="http://schemas.openxmlformats.org/spreadsheetml/2006/main" xmlns:r="http://schemas.openxmlformats.org/officeDocument/2006/relationships">
  <dimension ref="B1:G94"/>
  <sheetViews>
    <sheetView topLeftCell="A55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167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223753.73</v>
      </c>
      <c r="E9" s="23">
        <f>E10+E11+E12+E13</f>
        <v>207127.74</v>
      </c>
    </row>
    <row r="10" spans="2:5">
      <c r="B10" s="14" t="s">
        <v>5</v>
      </c>
      <c r="C10" s="93" t="s">
        <v>6</v>
      </c>
      <c r="D10" s="175">
        <v>223753.73</v>
      </c>
      <c r="E10" s="226">
        <v>207127.74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223753.73</v>
      </c>
      <c r="E20" s="229">
        <f>E9-E16</f>
        <v>207127.74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229976.74</v>
      </c>
      <c r="E24" s="23">
        <f>D20</f>
        <v>223753.73</v>
      </c>
    </row>
    <row r="25" spans="2:7">
      <c r="B25" s="21" t="s">
        <v>25</v>
      </c>
      <c r="C25" s="22" t="s">
        <v>26</v>
      </c>
      <c r="D25" s="95">
        <v>-10107.160000000033</v>
      </c>
      <c r="E25" s="110">
        <v>-3522.04</v>
      </c>
      <c r="F25" s="92"/>
    </row>
    <row r="26" spans="2:7">
      <c r="B26" s="24" t="s">
        <v>27</v>
      </c>
      <c r="C26" s="25" t="s">
        <v>28</v>
      </c>
      <c r="D26" s="96">
        <v>747779.8</v>
      </c>
      <c r="E26" s="111"/>
      <c r="F26" s="92"/>
    </row>
    <row r="27" spans="2:7">
      <c r="B27" s="26" t="s">
        <v>5</v>
      </c>
      <c r="C27" s="15" t="s">
        <v>29</v>
      </c>
      <c r="D27" s="175"/>
      <c r="E27" s="231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747779.8</v>
      </c>
      <c r="E29" s="231"/>
      <c r="F29" s="92"/>
    </row>
    <row r="30" spans="2:7">
      <c r="B30" s="24" t="s">
        <v>32</v>
      </c>
      <c r="C30" s="27" t="s">
        <v>33</v>
      </c>
      <c r="D30" s="96">
        <v>757886.96000000008</v>
      </c>
      <c r="E30" s="111">
        <v>3522.04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28.01</v>
      </c>
      <c r="E33" s="231"/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6802.79</v>
      </c>
      <c r="E35" s="231">
        <v>3522.04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751056.16</v>
      </c>
      <c r="E37" s="224"/>
    </row>
    <row r="38" spans="2:6">
      <c r="B38" s="21" t="s">
        <v>44</v>
      </c>
      <c r="C38" s="22" t="s">
        <v>45</v>
      </c>
      <c r="D38" s="95">
        <v>3884.15</v>
      </c>
      <c r="E38" s="23">
        <v>-13103.95</v>
      </c>
    </row>
    <row r="39" spans="2:6" ht="13.5" thickBot="1">
      <c r="B39" s="30" t="s">
        <v>46</v>
      </c>
      <c r="C39" s="31" t="s">
        <v>47</v>
      </c>
      <c r="D39" s="97">
        <v>223753.72999999995</v>
      </c>
      <c r="E39" s="242">
        <f>E24+E25+E38</f>
        <v>207127.74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19037.810000000001</v>
      </c>
      <c r="E44" s="144">
        <v>18708.506000000001</v>
      </c>
    </row>
    <row r="45" spans="2:6" ht="13.5" thickBot="1">
      <c r="B45" s="41" t="s">
        <v>7</v>
      </c>
      <c r="C45" s="49" t="s">
        <v>52</v>
      </c>
      <c r="D45" s="143">
        <v>18708.506000000001</v>
      </c>
      <c r="E45" s="148">
        <v>18411.355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12.08</v>
      </c>
      <c r="E47" s="150">
        <v>11.96</v>
      </c>
    </row>
    <row r="48" spans="2:6">
      <c r="B48" s="39" t="s">
        <v>7</v>
      </c>
      <c r="C48" s="48" t="s">
        <v>54</v>
      </c>
      <c r="D48" s="160">
        <v>11.67</v>
      </c>
      <c r="E48" s="154">
        <v>11</v>
      </c>
    </row>
    <row r="49" spans="2:5">
      <c r="B49" s="39" t="s">
        <v>9</v>
      </c>
      <c r="C49" s="48" t="s">
        <v>55</v>
      </c>
      <c r="D49" s="160">
        <v>12.31</v>
      </c>
      <c r="E49" s="154">
        <v>12.5</v>
      </c>
    </row>
    <row r="50" spans="2:5" ht="13.5" thickBot="1">
      <c r="B50" s="41" t="s">
        <v>11</v>
      </c>
      <c r="C50" s="49" t="s">
        <v>52</v>
      </c>
      <c r="D50" s="143">
        <v>11.96</v>
      </c>
      <c r="E50" s="152">
        <v>11.25</v>
      </c>
    </row>
    <row r="51" spans="2:5" ht="13.5" thickBot="1">
      <c r="B51" s="32"/>
      <c r="C51" s="33"/>
      <c r="D51" s="153"/>
      <c r="E51" s="153"/>
    </row>
    <row r="52" spans="2:5" ht="16.5" thickBot="1">
      <c r="B52" s="4162"/>
      <c r="C52" s="4163" t="s">
        <v>56</v>
      </c>
      <c r="D52" s="4164"/>
      <c r="E52" s="4154"/>
    </row>
    <row r="53" spans="2:5" ht="23.25" customHeight="1" thickBot="1">
      <c r="B53" s="6368" t="s">
        <v>57</v>
      </c>
      <c r="C53" s="6369"/>
      <c r="D53" s="4165" t="s">
        <v>58</v>
      </c>
      <c r="E53" s="4166" t="s">
        <v>59</v>
      </c>
    </row>
    <row r="54" spans="2:5" ht="13.5" thickBot="1">
      <c r="B54" s="4167" t="s">
        <v>27</v>
      </c>
      <c r="C54" s="4156" t="s">
        <v>60</v>
      </c>
      <c r="D54" s="4191">
        <v>207127.74</v>
      </c>
      <c r="E54" s="4192">
        <v>1</v>
      </c>
    </row>
    <row r="55" spans="2:5" ht="25.5">
      <c r="B55" s="4169" t="s">
        <v>5</v>
      </c>
      <c r="C55" s="4170" t="s">
        <v>61</v>
      </c>
      <c r="D55" s="4181">
        <v>0</v>
      </c>
      <c r="E55" s="4182">
        <v>0</v>
      </c>
    </row>
    <row r="56" spans="2:5">
      <c r="B56" s="4158" t="s">
        <v>268</v>
      </c>
      <c r="C56" s="245" t="s">
        <v>269</v>
      </c>
      <c r="D56" s="4183">
        <v>0</v>
      </c>
      <c r="E56" s="4184">
        <v>0</v>
      </c>
    </row>
    <row r="57" spans="2:5">
      <c r="B57" s="246" t="s">
        <v>270</v>
      </c>
      <c r="C57" s="245" t="s">
        <v>271</v>
      </c>
      <c r="D57" s="4183">
        <v>0</v>
      </c>
      <c r="E57" s="4184">
        <v>0</v>
      </c>
    </row>
    <row r="58" spans="2:5">
      <c r="B58" s="246" t="s">
        <v>272</v>
      </c>
      <c r="C58" s="245" t="s">
        <v>273</v>
      </c>
      <c r="D58" s="247">
        <v>0</v>
      </c>
      <c r="E58" s="4184">
        <v>0</v>
      </c>
    </row>
    <row r="59" spans="2:5" ht="25.5">
      <c r="B59" s="4158" t="s">
        <v>7</v>
      </c>
      <c r="C59" s="4159" t="s">
        <v>62</v>
      </c>
      <c r="D59" s="4183">
        <v>0</v>
      </c>
      <c r="E59" s="4184">
        <v>0</v>
      </c>
    </row>
    <row r="60" spans="2:5">
      <c r="B60" s="4158" t="s">
        <v>9</v>
      </c>
      <c r="C60" s="4159" t="s">
        <v>63</v>
      </c>
      <c r="D60" s="4183">
        <v>0</v>
      </c>
      <c r="E60" s="4184">
        <v>0</v>
      </c>
    </row>
    <row r="61" spans="2:5" ht="24" customHeight="1">
      <c r="B61" s="4158" t="s">
        <v>274</v>
      </c>
      <c r="C61" s="4159" t="s">
        <v>275</v>
      </c>
      <c r="D61" s="4183">
        <v>0</v>
      </c>
      <c r="E61" s="4184">
        <v>0</v>
      </c>
    </row>
    <row r="62" spans="2:5">
      <c r="B62" s="4158" t="s">
        <v>276</v>
      </c>
      <c r="C62" s="4159" t="s">
        <v>16</v>
      </c>
      <c r="D62" s="4183">
        <v>0</v>
      </c>
      <c r="E62" s="4184">
        <v>0</v>
      </c>
    </row>
    <row r="63" spans="2:5">
      <c r="B63" s="4158" t="s">
        <v>11</v>
      </c>
      <c r="C63" s="4159" t="s">
        <v>64</v>
      </c>
      <c r="D63" s="4183">
        <v>0</v>
      </c>
      <c r="E63" s="4184">
        <v>0</v>
      </c>
    </row>
    <row r="64" spans="2:5">
      <c r="B64" s="4158" t="s">
        <v>13</v>
      </c>
      <c r="C64" s="4159" t="s">
        <v>275</v>
      </c>
      <c r="D64" s="4183">
        <v>0</v>
      </c>
      <c r="E64" s="4184">
        <v>0</v>
      </c>
    </row>
    <row r="65" spans="2:5">
      <c r="B65" s="4158" t="s">
        <v>15</v>
      </c>
      <c r="C65" s="4159" t="s">
        <v>16</v>
      </c>
      <c r="D65" s="4183">
        <v>0</v>
      </c>
      <c r="E65" s="4184">
        <v>0</v>
      </c>
    </row>
    <row r="66" spans="2:5">
      <c r="B66" s="4158" t="s">
        <v>38</v>
      </c>
      <c r="C66" s="4159" t="s">
        <v>65</v>
      </c>
      <c r="D66" s="4183">
        <v>0</v>
      </c>
      <c r="E66" s="4184">
        <v>0</v>
      </c>
    </row>
    <row r="67" spans="2:5">
      <c r="B67" s="4171" t="s">
        <v>40</v>
      </c>
      <c r="C67" s="4172" t="s">
        <v>66</v>
      </c>
      <c r="D67" s="4193">
        <v>207127.74</v>
      </c>
      <c r="E67" s="4194">
        <v>1</v>
      </c>
    </row>
    <row r="68" spans="2:5">
      <c r="B68" s="4171" t="s">
        <v>277</v>
      </c>
      <c r="C68" s="4172" t="s">
        <v>278</v>
      </c>
      <c r="D68" s="4195">
        <v>207127.74</v>
      </c>
      <c r="E68" s="4196">
        <v>1</v>
      </c>
    </row>
    <row r="69" spans="2:5">
      <c r="B69" s="4171" t="s">
        <v>279</v>
      </c>
      <c r="C69" s="4172" t="s">
        <v>280</v>
      </c>
      <c r="D69" s="4185">
        <v>0</v>
      </c>
      <c r="E69" s="4186">
        <v>0</v>
      </c>
    </row>
    <row r="70" spans="2:5">
      <c r="B70" s="4171" t="s">
        <v>281</v>
      </c>
      <c r="C70" s="4172" t="s">
        <v>282</v>
      </c>
      <c r="D70" s="4185">
        <v>0</v>
      </c>
      <c r="E70" s="4186">
        <v>0</v>
      </c>
    </row>
    <row r="71" spans="2:5">
      <c r="B71" s="4171" t="s">
        <v>283</v>
      </c>
      <c r="C71" s="4172" t="s">
        <v>284</v>
      </c>
      <c r="D71" s="4185">
        <v>0</v>
      </c>
      <c r="E71" s="4186">
        <v>0</v>
      </c>
    </row>
    <row r="72" spans="2:5" ht="25.5">
      <c r="B72" s="4171" t="s">
        <v>42</v>
      </c>
      <c r="C72" s="4172" t="s">
        <v>67</v>
      </c>
      <c r="D72" s="4185">
        <v>0</v>
      </c>
      <c r="E72" s="4186">
        <v>0</v>
      </c>
    </row>
    <row r="73" spans="2:5">
      <c r="B73" s="4171" t="s">
        <v>285</v>
      </c>
      <c r="C73" s="4172" t="s">
        <v>286</v>
      </c>
      <c r="D73" s="4185">
        <v>0</v>
      </c>
      <c r="E73" s="4186">
        <v>0</v>
      </c>
    </row>
    <row r="74" spans="2:5">
      <c r="B74" s="4171" t="s">
        <v>287</v>
      </c>
      <c r="C74" s="4172" t="s">
        <v>288</v>
      </c>
      <c r="D74" s="4185">
        <v>0</v>
      </c>
      <c r="E74" s="4186">
        <v>0</v>
      </c>
    </row>
    <row r="75" spans="2:5">
      <c r="B75" s="4171" t="s">
        <v>289</v>
      </c>
      <c r="C75" s="4172" t="s">
        <v>290</v>
      </c>
      <c r="D75" s="4183">
        <v>0</v>
      </c>
      <c r="E75" s="4186">
        <v>0</v>
      </c>
    </row>
    <row r="76" spans="2:5">
      <c r="B76" s="4171" t="s">
        <v>291</v>
      </c>
      <c r="C76" s="4172" t="s">
        <v>292</v>
      </c>
      <c r="D76" s="4185">
        <v>0</v>
      </c>
      <c r="E76" s="4186">
        <v>0</v>
      </c>
    </row>
    <row r="77" spans="2:5">
      <c r="B77" s="4171" t="s">
        <v>293</v>
      </c>
      <c r="C77" s="4172" t="s">
        <v>294</v>
      </c>
      <c r="D77" s="4185">
        <v>0</v>
      </c>
      <c r="E77" s="4186">
        <v>0</v>
      </c>
    </row>
    <row r="78" spans="2:5">
      <c r="B78" s="4171" t="s">
        <v>68</v>
      </c>
      <c r="C78" s="4172" t="s">
        <v>69</v>
      </c>
      <c r="D78" s="4185">
        <v>0</v>
      </c>
      <c r="E78" s="4186">
        <v>0</v>
      </c>
    </row>
    <row r="79" spans="2:5">
      <c r="B79" s="4158" t="s">
        <v>70</v>
      </c>
      <c r="C79" s="4159" t="s">
        <v>71</v>
      </c>
      <c r="D79" s="4183">
        <v>0</v>
      </c>
      <c r="E79" s="4184">
        <v>0</v>
      </c>
    </row>
    <row r="80" spans="2:5">
      <c r="B80" s="4158" t="s">
        <v>295</v>
      </c>
      <c r="C80" s="4159" t="s">
        <v>296</v>
      </c>
      <c r="D80" s="4183">
        <v>0</v>
      </c>
      <c r="E80" s="4184">
        <v>0</v>
      </c>
    </row>
    <row r="81" spans="2:5">
      <c r="B81" s="4158" t="s">
        <v>297</v>
      </c>
      <c r="C81" s="4159" t="s">
        <v>298</v>
      </c>
      <c r="D81" s="4183">
        <v>0</v>
      </c>
      <c r="E81" s="4184">
        <v>0</v>
      </c>
    </row>
    <row r="82" spans="2:5">
      <c r="B82" s="4158" t="s">
        <v>299</v>
      </c>
      <c r="C82" s="4159" t="s">
        <v>300</v>
      </c>
      <c r="D82" s="4183">
        <v>0</v>
      </c>
      <c r="E82" s="4184">
        <v>0</v>
      </c>
    </row>
    <row r="83" spans="2:5">
      <c r="B83" s="4158" t="s">
        <v>301</v>
      </c>
      <c r="C83" s="4159" t="s">
        <v>302</v>
      </c>
      <c r="D83" s="4183">
        <v>0</v>
      </c>
      <c r="E83" s="4184">
        <v>0</v>
      </c>
    </row>
    <row r="84" spans="2:5">
      <c r="B84" s="4158" t="s">
        <v>72</v>
      </c>
      <c r="C84" s="4159" t="s">
        <v>73</v>
      </c>
      <c r="D84" s="4183">
        <v>0</v>
      </c>
      <c r="E84" s="4184">
        <v>0</v>
      </c>
    </row>
    <row r="85" spans="2:5">
      <c r="B85" s="4158" t="s">
        <v>74</v>
      </c>
      <c r="C85" s="4159" t="s">
        <v>75</v>
      </c>
      <c r="D85" s="4183">
        <v>0</v>
      </c>
      <c r="E85" s="4184">
        <v>0</v>
      </c>
    </row>
    <row r="86" spans="2:5" ht="13.5" thickBot="1">
      <c r="B86" s="4173" t="s">
        <v>76</v>
      </c>
      <c r="C86" s="4174" t="s">
        <v>77</v>
      </c>
      <c r="D86" s="4187">
        <v>0</v>
      </c>
      <c r="E86" s="4188">
        <v>0</v>
      </c>
    </row>
    <row r="87" spans="2:5" ht="26.25" thickBot="1">
      <c r="B87" s="4175" t="s">
        <v>32</v>
      </c>
      <c r="C87" s="4176" t="s">
        <v>78</v>
      </c>
      <c r="D87" s="4177">
        <v>0</v>
      </c>
      <c r="E87" s="4178">
        <v>0</v>
      </c>
    </row>
    <row r="88" spans="2:5" ht="13.5" thickBot="1">
      <c r="B88" s="4155" t="s">
        <v>79</v>
      </c>
      <c r="C88" s="4156" t="s">
        <v>80</v>
      </c>
      <c r="D88" s="4157">
        <v>0</v>
      </c>
      <c r="E88" s="4168">
        <v>0</v>
      </c>
    </row>
    <row r="89" spans="2:5" ht="13.5" thickBot="1">
      <c r="B89" s="4155" t="s">
        <v>81</v>
      </c>
      <c r="C89" s="4156" t="s">
        <v>82</v>
      </c>
      <c r="D89" s="4157">
        <v>0</v>
      </c>
      <c r="E89" s="4168">
        <v>0</v>
      </c>
    </row>
    <row r="90" spans="2:5" ht="13.5" thickBot="1">
      <c r="B90" s="4155" t="s">
        <v>83</v>
      </c>
      <c r="C90" s="4156" t="s">
        <v>84</v>
      </c>
      <c r="D90" s="4157">
        <v>0</v>
      </c>
      <c r="E90" s="4180">
        <v>0</v>
      </c>
    </row>
    <row r="91" spans="2:5">
      <c r="B91" s="4155" t="s">
        <v>85</v>
      </c>
      <c r="C91" s="4156" t="s">
        <v>86</v>
      </c>
      <c r="D91" s="4200">
        <v>207127.74</v>
      </c>
      <c r="E91" s="4222">
        <v>1</v>
      </c>
    </row>
    <row r="92" spans="2:5">
      <c r="B92" s="4158" t="s">
        <v>5</v>
      </c>
      <c r="C92" s="4159" t="s">
        <v>87</v>
      </c>
      <c r="D92" s="4226">
        <v>207127.74</v>
      </c>
      <c r="E92" s="4227">
        <v>1</v>
      </c>
    </row>
    <row r="93" spans="2:5">
      <c r="B93" s="4158" t="s">
        <v>7</v>
      </c>
      <c r="C93" s="4159" t="s">
        <v>88</v>
      </c>
      <c r="D93" s="4226">
        <v>0</v>
      </c>
      <c r="E93" s="4227">
        <v>0</v>
      </c>
    </row>
    <row r="94" spans="2:5" ht="13.5" thickBot="1">
      <c r="B94" s="4160" t="s">
        <v>9</v>
      </c>
      <c r="C94" s="4161" t="s">
        <v>89</v>
      </c>
      <c r="D94" s="4189">
        <v>0</v>
      </c>
      <c r="E94" s="419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" customWidth="1"/>
    <col min="7" max="7" width="10.71093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231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502684.79</v>
      </c>
    </row>
    <row r="10" spans="2:5">
      <c r="B10" s="14" t="s">
        <v>5</v>
      </c>
      <c r="C10" s="93" t="s">
        <v>6</v>
      </c>
      <c r="D10" s="175"/>
      <c r="E10" s="226">
        <v>502684.79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502684.79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499572.61</v>
      </c>
      <c r="F25" s="92"/>
    </row>
    <row r="26" spans="2:7">
      <c r="B26" s="24" t="s">
        <v>27</v>
      </c>
      <c r="C26" s="25" t="s">
        <v>28</v>
      </c>
      <c r="D26" s="96"/>
      <c r="E26" s="111">
        <v>506994.99</v>
      </c>
      <c r="F26" s="92"/>
    </row>
    <row r="27" spans="2:7">
      <c r="B27" s="26" t="s">
        <v>5</v>
      </c>
      <c r="C27" s="15" t="s">
        <v>29</v>
      </c>
      <c r="D27" s="175"/>
      <c r="E27" s="231">
        <v>506994.99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  <c r="F29" s="92"/>
    </row>
    <row r="30" spans="2:7">
      <c r="B30" s="24" t="s">
        <v>32</v>
      </c>
      <c r="C30" s="27" t="s">
        <v>33</v>
      </c>
      <c r="D30" s="96"/>
      <c r="E30" s="111">
        <v>7422.3799999999992</v>
      </c>
    </row>
    <row r="31" spans="2:7">
      <c r="B31" s="26" t="s">
        <v>5</v>
      </c>
      <c r="C31" s="15" t="s">
        <v>34</v>
      </c>
      <c r="D31" s="175"/>
      <c r="E31" s="231">
        <v>4885.95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553.20000000000005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1983.23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/>
      <c r="E38" s="23">
        <v>3112.18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502684.79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43297.57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11.36</v>
      </c>
    </row>
    <row r="49" spans="2:5">
      <c r="B49" s="39" t="s">
        <v>9</v>
      </c>
      <c r="C49" s="48" t="s">
        <v>55</v>
      </c>
      <c r="D49" s="160"/>
      <c r="E49" s="154">
        <v>11.67</v>
      </c>
    </row>
    <row r="50" spans="2:5" ht="13.5" thickBot="1">
      <c r="B50" s="41" t="s">
        <v>11</v>
      </c>
      <c r="C50" s="49" t="s">
        <v>52</v>
      </c>
      <c r="D50" s="143"/>
      <c r="E50" s="152">
        <v>11.61</v>
      </c>
    </row>
    <row r="51" spans="2:5" ht="13.5" thickBot="1">
      <c r="B51" s="32"/>
      <c r="C51" s="33"/>
      <c r="D51" s="153"/>
      <c r="E51" s="153"/>
    </row>
    <row r="52" spans="2:5" ht="16.5" thickBot="1">
      <c r="B52" s="4205"/>
      <c r="C52" s="4206" t="s">
        <v>56</v>
      </c>
      <c r="D52" s="4207"/>
      <c r="E52" s="4197"/>
    </row>
    <row r="53" spans="2:5" ht="23.25" customHeight="1" thickBot="1">
      <c r="B53" s="6368" t="s">
        <v>57</v>
      </c>
      <c r="C53" s="6369"/>
      <c r="D53" s="4208" t="s">
        <v>58</v>
      </c>
      <c r="E53" s="4209" t="s">
        <v>59</v>
      </c>
    </row>
    <row r="54" spans="2:5" ht="13.5" thickBot="1">
      <c r="B54" s="4210" t="s">
        <v>27</v>
      </c>
      <c r="C54" s="4199" t="s">
        <v>60</v>
      </c>
      <c r="D54" s="4234">
        <v>502684.79</v>
      </c>
      <c r="E54" s="4235">
        <v>1</v>
      </c>
    </row>
    <row r="55" spans="2:5" ht="25.5">
      <c r="B55" s="4212" t="s">
        <v>5</v>
      </c>
      <c r="C55" s="4213" t="s">
        <v>61</v>
      </c>
      <c r="D55" s="4224">
        <v>0</v>
      </c>
      <c r="E55" s="4225">
        <v>0</v>
      </c>
    </row>
    <row r="56" spans="2:5">
      <c r="B56" s="4201" t="s">
        <v>268</v>
      </c>
      <c r="C56" s="245" t="s">
        <v>269</v>
      </c>
      <c r="D56" s="4226">
        <v>0</v>
      </c>
      <c r="E56" s="4227">
        <v>0</v>
      </c>
    </row>
    <row r="57" spans="2:5">
      <c r="B57" s="246" t="s">
        <v>270</v>
      </c>
      <c r="C57" s="245" t="s">
        <v>271</v>
      </c>
      <c r="D57" s="4226">
        <v>0</v>
      </c>
      <c r="E57" s="4227">
        <v>0</v>
      </c>
    </row>
    <row r="58" spans="2:5">
      <c r="B58" s="246" t="s">
        <v>272</v>
      </c>
      <c r="C58" s="245" t="s">
        <v>273</v>
      </c>
      <c r="D58" s="247">
        <v>0</v>
      </c>
      <c r="E58" s="4227">
        <v>0</v>
      </c>
    </row>
    <row r="59" spans="2:5" ht="25.5">
      <c r="B59" s="4201" t="s">
        <v>7</v>
      </c>
      <c r="C59" s="4202" t="s">
        <v>62</v>
      </c>
      <c r="D59" s="4226">
        <v>0</v>
      </c>
      <c r="E59" s="4227">
        <v>0</v>
      </c>
    </row>
    <row r="60" spans="2:5">
      <c r="B60" s="4201" t="s">
        <v>9</v>
      </c>
      <c r="C60" s="4202" t="s">
        <v>63</v>
      </c>
      <c r="D60" s="4226">
        <v>0</v>
      </c>
      <c r="E60" s="4227">
        <v>0</v>
      </c>
    </row>
    <row r="61" spans="2:5">
      <c r="B61" s="4201" t="s">
        <v>274</v>
      </c>
      <c r="C61" s="4202" t="s">
        <v>275</v>
      </c>
      <c r="D61" s="4226">
        <v>0</v>
      </c>
      <c r="E61" s="4227">
        <v>0</v>
      </c>
    </row>
    <row r="62" spans="2:5">
      <c r="B62" s="4201" t="s">
        <v>276</v>
      </c>
      <c r="C62" s="4202" t="s">
        <v>16</v>
      </c>
      <c r="D62" s="4226">
        <v>0</v>
      </c>
      <c r="E62" s="4227">
        <v>0</v>
      </c>
    </row>
    <row r="63" spans="2:5">
      <c r="B63" s="4201" t="s">
        <v>11</v>
      </c>
      <c r="C63" s="4202" t="s">
        <v>64</v>
      </c>
      <c r="D63" s="4226">
        <v>0</v>
      </c>
      <c r="E63" s="4227">
        <v>0</v>
      </c>
    </row>
    <row r="64" spans="2:5">
      <c r="B64" s="4201" t="s">
        <v>13</v>
      </c>
      <c r="C64" s="4202" t="s">
        <v>275</v>
      </c>
      <c r="D64" s="4226">
        <v>0</v>
      </c>
      <c r="E64" s="4227">
        <v>0</v>
      </c>
    </row>
    <row r="65" spans="2:5">
      <c r="B65" s="4201" t="s">
        <v>15</v>
      </c>
      <c r="C65" s="4202" t="s">
        <v>16</v>
      </c>
      <c r="D65" s="4226">
        <v>0</v>
      </c>
      <c r="E65" s="4227">
        <v>0</v>
      </c>
    </row>
    <row r="66" spans="2:5">
      <c r="B66" s="4201" t="s">
        <v>38</v>
      </c>
      <c r="C66" s="4202" t="s">
        <v>65</v>
      </c>
      <c r="D66" s="4226">
        <v>0</v>
      </c>
      <c r="E66" s="4227">
        <v>0</v>
      </c>
    </row>
    <row r="67" spans="2:5">
      <c r="B67" s="4214" t="s">
        <v>40</v>
      </c>
      <c r="C67" s="4215" t="s">
        <v>66</v>
      </c>
      <c r="D67" s="4236">
        <v>502684.79</v>
      </c>
      <c r="E67" s="4237">
        <v>1</v>
      </c>
    </row>
    <row r="68" spans="2:5">
      <c r="B68" s="4214" t="s">
        <v>277</v>
      </c>
      <c r="C68" s="4215" t="s">
        <v>278</v>
      </c>
      <c r="D68" s="4238">
        <v>502684.79</v>
      </c>
      <c r="E68" s="4239">
        <v>1</v>
      </c>
    </row>
    <row r="69" spans="2:5">
      <c r="B69" s="4214" t="s">
        <v>279</v>
      </c>
      <c r="C69" s="4215" t="s">
        <v>280</v>
      </c>
      <c r="D69" s="4228">
        <v>0</v>
      </c>
      <c r="E69" s="4229">
        <v>0</v>
      </c>
    </row>
    <row r="70" spans="2:5">
      <c r="B70" s="4214" t="s">
        <v>281</v>
      </c>
      <c r="C70" s="4215" t="s">
        <v>282</v>
      </c>
      <c r="D70" s="4228">
        <v>0</v>
      </c>
      <c r="E70" s="4229">
        <v>0</v>
      </c>
    </row>
    <row r="71" spans="2:5">
      <c r="B71" s="4214" t="s">
        <v>283</v>
      </c>
      <c r="C71" s="4215" t="s">
        <v>284</v>
      </c>
      <c r="D71" s="4228">
        <v>0</v>
      </c>
      <c r="E71" s="4229">
        <v>0</v>
      </c>
    </row>
    <row r="72" spans="2:5" ht="25.5">
      <c r="B72" s="4214" t="s">
        <v>42</v>
      </c>
      <c r="C72" s="4215" t="s">
        <v>67</v>
      </c>
      <c r="D72" s="4228">
        <v>0</v>
      </c>
      <c r="E72" s="4229">
        <v>0</v>
      </c>
    </row>
    <row r="73" spans="2:5">
      <c r="B73" s="4214" t="s">
        <v>285</v>
      </c>
      <c r="C73" s="4215" t="s">
        <v>286</v>
      </c>
      <c r="D73" s="4228">
        <v>0</v>
      </c>
      <c r="E73" s="4229">
        <v>0</v>
      </c>
    </row>
    <row r="74" spans="2:5">
      <c r="B74" s="4214" t="s">
        <v>287</v>
      </c>
      <c r="C74" s="4215" t="s">
        <v>288</v>
      </c>
      <c r="D74" s="4228">
        <v>0</v>
      </c>
      <c r="E74" s="4229">
        <v>0</v>
      </c>
    </row>
    <row r="75" spans="2:5">
      <c r="B75" s="4214" t="s">
        <v>289</v>
      </c>
      <c r="C75" s="4215" t="s">
        <v>290</v>
      </c>
      <c r="D75" s="4226">
        <v>0</v>
      </c>
      <c r="E75" s="4229">
        <v>0</v>
      </c>
    </row>
    <row r="76" spans="2:5">
      <c r="B76" s="4214" t="s">
        <v>291</v>
      </c>
      <c r="C76" s="4215" t="s">
        <v>292</v>
      </c>
      <c r="D76" s="4228">
        <v>0</v>
      </c>
      <c r="E76" s="4229">
        <v>0</v>
      </c>
    </row>
    <row r="77" spans="2:5">
      <c r="B77" s="4214" t="s">
        <v>293</v>
      </c>
      <c r="C77" s="4215" t="s">
        <v>294</v>
      </c>
      <c r="D77" s="4228">
        <v>0</v>
      </c>
      <c r="E77" s="4229">
        <v>0</v>
      </c>
    </row>
    <row r="78" spans="2:5">
      <c r="B78" s="4214" t="s">
        <v>68</v>
      </c>
      <c r="C78" s="4215" t="s">
        <v>69</v>
      </c>
      <c r="D78" s="4228">
        <v>0</v>
      </c>
      <c r="E78" s="4229">
        <v>0</v>
      </c>
    </row>
    <row r="79" spans="2:5">
      <c r="B79" s="4201" t="s">
        <v>70</v>
      </c>
      <c r="C79" s="4202" t="s">
        <v>71</v>
      </c>
      <c r="D79" s="4226">
        <v>0</v>
      </c>
      <c r="E79" s="4227">
        <v>0</v>
      </c>
    </row>
    <row r="80" spans="2:5">
      <c r="B80" s="4201" t="s">
        <v>295</v>
      </c>
      <c r="C80" s="4202" t="s">
        <v>296</v>
      </c>
      <c r="D80" s="4226">
        <v>0</v>
      </c>
      <c r="E80" s="4227">
        <v>0</v>
      </c>
    </row>
    <row r="81" spans="2:5">
      <c r="B81" s="4201" t="s">
        <v>297</v>
      </c>
      <c r="C81" s="4202" t="s">
        <v>298</v>
      </c>
      <c r="D81" s="4226">
        <v>0</v>
      </c>
      <c r="E81" s="4227">
        <v>0</v>
      </c>
    </row>
    <row r="82" spans="2:5">
      <c r="B82" s="4201" t="s">
        <v>299</v>
      </c>
      <c r="C82" s="4202" t="s">
        <v>300</v>
      </c>
      <c r="D82" s="4226">
        <v>0</v>
      </c>
      <c r="E82" s="4227">
        <v>0</v>
      </c>
    </row>
    <row r="83" spans="2:5">
      <c r="B83" s="4201" t="s">
        <v>301</v>
      </c>
      <c r="C83" s="4202" t="s">
        <v>302</v>
      </c>
      <c r="D83" s="4226">
        <v>0</v>
      </c>
      <c r="E83" s="4227">
        <v>0</v>
      </c>
    </row>
    <row r="84" spans="2:5">
      <c r="B84" s="4201" t="s">
        <v>72</v>
      </c>
      <c r="C84" s="4202" t="s">
        <v>73</v>
      </c>
      <c r="D84" s="4226">
        <v>0</v>
      </c>
      <c r="E84" s="4227">
        <v>0</v>
      </c>
    </row>
    <row r="85" spans="2:5">
      <c r="B85" s="4201" t="s">
        <v>74</v>
      </c>
      <c r="C85" s="4202" t="s">
        <v>75</v>
      </c>
      <c r="D85" s="4226">
        <v>0</v>
      </c>
      <c r="E85" s="4227">
        <v>0</v>
      </c>
    </row>
    <row r="86" spans="2:5" ht="13.5" thickBot="1">
      <c r="B86" s="4216" t="s">
        <v>76</v>
      </c>
      <c r="C86" s="4217" t="s">
        <v>77</v>
      </c>
      <c r="D86" s="4230">
        <v>0</v>
      </c>
      <c r="E86" s="4231">
        <v>0</v>
      </c>
    </row>
    <row r="87" spans="2:5" ht="26.25" thickBot="1">
      <c r="B87" s="4218" t="s">
        <v>32</v>
      </c>
      <c r="C87" s="4219" t="s">
        <v>78</v>
      </c>
      <c r="D87" s="4220">
        <v>0</v>
      </c>
      <c r="E87" s="4221">
        <v>0</v>
      </c>
    </row>
    <row r="88" spans="2:5" ht="13.5" thickBot="1">
      <c r="B88" s="4198" t="s">
        <v>79</v>
      </c>
      <c r="C88" s="4199" t="s">
        <v>80</v>
      </c>
      <c r="D88" s="4200">
        <v>0</v>
      </c>
      <c r="E88" s="4211">
        <v>0</v>
      </c>
    </row>
    <row r="89" spans="2:5" ht="13.5" thickBot="1">
      <c r="B89" s="4198" t="s">
        <v>81</v>
      </c>
      <c r="C89" s="4199" t="s">
        <v>82</v>
      </c>
      <c r="D89" s="4200">
        <v>0</v>
      </c>
      <c r="E89" s="4211">
        <v>0</v>
      </c>
    </row>
    <row r="90" spans="2:5" ht="13.5" thickBot="1">
      <c r="B90" s="4198" t="s">
        <v>83</v>
      </c>
      <c r="C90" s="4199" t="s">
        <v>84</v>
      </c>
      <c r="D90" s="4200">
        <v>0</v>
      </c>
      <c r="E90" s="4223">
        <v>0</v>
      </c>
    </row>
    <row r="91" spans="2:5">
      <c r="B91" s="4198" t="s">
        <v>85</v>
      </c>
      <c r="C91" s="4199" t="s">
        <v>86</v>
      </c>
      <c r="D91" s="4243">
        <v>502684.79</v>
      </c>
      <c r="E91" s="4265">
        <v>1</v>
      </c>
    </row>
    <row r="92" spans="2:5">
      <c r="B92" s="4201" t="s">
        <v>5</v>
      </c>
      <c r="C92" s="4202" t="s">
        <v>87</v>
      </c>
      <c r="D92" s="4269">
        <v>502684.79</v>
      </c>
      <c r="E92" s="4270">
        <v>1</v>
      </c>
    </row>
    <row r="93" spans="2:5">
      <c r="B93" s="4201" t="s">
        <v>7</v>
      </c>
      <c r="C93" s="4202" t="s">
        <v>88</v>
      </c>
      <c r="D93" s="4269">
        <v>0</v>
      </c>
      <c r="E93" s="4270">
        <v>0</v>
      </c>
    </row>
    <row r="94" spans="2:5" ht="13.5" thickBot="1">
      <c r="B94" s="4203" t="s">
        <v>9</v>
      </c>
      <c r="C94" s="4204" t="s">
        <v>89</v>
      </c>
      <c r="D94" s="4232">
        <v>0</v>
      </c>
      <c r="E94" s="423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13.xml><?xml version="1.0" encoding="utf-8"?>
<worksheet xmlns="http://schemas.openxmlformats.org/spreadsheetml/2006/main" xmlns:r="http://schemas.openxmlformats.org/officeDocument/2006/relationships">
  <dimension ref="B1:G94"/>
  <sheetViews>
    <sheetView topLeftCell="A52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262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21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930.31</v>
      </c>
    </row>
    <row r="10" spans="2:5">
      <c r="B10" s="14" t="s">
        <v>5</v>
      </c>
      <c r="C10" s="93" t="s">
        <v>6</v>
      </c>
      <c r="D10" s="175"/>
      <c r="E10" s="226">
        <v>930.31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930.31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218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975</v>
      </c>
      <c r="F25" s="92"/>
    </row>
    <row r="26" spans="2:7">
      <c r="B26" s="24" t="s">
        <v>27</v>
      </c>
      <c r="C26" s="25" t="s">
        <v>28</v>
      </c>
      <c r="D26" s="96"/>
      <c r="E26" s="111">
        <v>975</v>
      </c>
      <c r="F26" s="92"/>
    </row>
    <row r="27" spans="2:7">
      <c r="B27" s="26" t="s">
        <v>5</v>
      </c>
      <c r="C27" s="15" t="s">
        <v>29</v>
      </c>
      <c r="D27" s="175"/>
      <c r="E27" s="231">
        <v>975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  <c r="F29" s="92"/>
    </row>
    <row r="30" spans="2:7">
      <c r="B30" s="24" t="s">
        <v>32</v>
      </c>
      <c r="C30" s="27" t="s">
        <v>33</v>
      </c>
      <c r="D30" s="96"/>
      <c r="E30" s="111"/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/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/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/>
      <c r="E38" s="23">
        <v>-44.69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930.31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218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103.94499999999999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8.6300000000000008</v>
      </c>
    </row>
    <row r="49" spans="2:5">
      <c r="B49" s="39" t="s">
        <v>9</v>
      </c>
      <c r="C49" s="48" t="s">
        <v>55</v>
      </c>
      <c r="D49" s="160"/>
      <c r="E49" s="154">
        <v>11.42</v>
      </c>
    </row>
    <row r="50" spans="2:5" ht="13.5" thickBot="1">
      <c r="B50" s="41" t="s">
        <v>11</v>
      </c>
      <c r="C50" s="49" t="s">
        <v>52</v>
      </c>
      <c r="D50" s="143"/>
      <c r="E50" s="152">
        <v>8.9499999999999993</v>
      </c>
    </row>
    <row r="51" spans="2:5" ht="13.5" thickBot="1">
      <c r="B51" s="32"/>
      <c r="C51" s="33"/>
      <c r="D51" s="153"/>
      <c r="E51" s="153"/>
    </row>
    <row r="52" spans="2:5" ht="16.5" thickBot="1">
      <c r="B52" s="4248"/>
      <c r="C52" s="4249" t="s">
        <v>56</v>
      </c>
      <c r="D52" s="4250"/>
      <c r="E52" s="4240"/>
    </row>
    <row r="53" spans="2:5" ht="23.25" customHeight="1" thickBot="1">
      <c r="B53" s="6368" t="s">
        <v>57</v>
      </c>
      <c r="C53" s="6369"/>
      <c r="D53" s="4251" t="s">
        <v>58</v>
      </c>
      <c r="E53" s="4252" t="s">
        <v>59</v>
      </c>
    </row>
    <row r="54" spans="2:5" ht="13.5" thickBot="1">
      <c r="B54" s="4253" t="s">
        <v>27</v>
      </c>
      <c r="C54" s="4242" t="s">
        <v>60</v>
      </c>
      <c r="D54" s="4277">
        <v>930.31</v>
      </c>
      <c r="E54" s="4278">
        <v>1</v>
      </c>
    </row>
    <row r="55" spans="2:5" ht="25.5">
      <c r="B55" s="4255" t="s">
        <v>5</v>
      </c>
      <c r="C55" s="4256" t="s">
        <v>61</v>
      </c>
      <c r="D55" s="4267">
        <v>0</v>
      </c>
      <c r="E55" s="4268">
        <v>0</v>
      </c>
    </row>
    <row r="56" spans="2:5">
      <c r="B56" s="4244" t="s">
        <v>268</v>
      </c>
      <c r="C56" s="245" t="s">
        <v>269</v>
      </c>
      <c r="D56" s="4269">
        <v>0</v>
      </c>
      <c r="E56" s="4270">
        <v>0</v>
      </c>
    </row>
    <row r="57" spans="2:5">
      <c r="B57" s="246" t="s">
        <v>270</v>
      </c>
      <c r="C57" s="245" t="s">
        <v>271</v>
      </c>
      <c r="D57" s="4269">
        <v>0</v>
      </c>
      <c r="E57" s="4270">
        <v>0</v>
      </c>
    </row>
    <row r="58" spans="2:5">
      <c r="B58" s="246" t="s">
        <v>272</v>
      </c>
      <c r="C58" s="245" t="s">
        <v>273</v>
      </c>
      <c r="D58" s="247">
        <v>0</v>
      </c>
      <c r="E58" s="4270">
        <v>0</v>
      </c>
    </row>
    <row r="59" spans="2:5" ht="25.5">
      <c r="B59" s="4244" t="s">
        <v>7</v>
      </c>
      <c r="C59" s="4245" t="s">
        <v>62</v>
      </c>
      <c r="D59" s="4269">
        <v>0</v>
      </c>
      <c r="E59" s="4270">
        <v>0</v>
      </c>
    </row>
    <row r="60" spans="2:5">
      <c r="B60" s="4244" t="s">
        <v>9</v>
      </c>
      <c r="C60" s="4245" t="s">
        <v>63</v>
      </c>
      <c r="D60" s="4269">
        <v>0</v>
      </c>
      <c r="E60" s="4270">
        <v>0</v>
      </c>
    </row>
    <row r="61" spans="2:5">
      <c r="B61" s="4244" t="s">
        <v>274</v>
      </c>
      <c r="C61" s="4245" t="s">
        <v>275</v>
      </c>
      <c r="D61" s="4269">
        <v>0</v>
      </c>
      <c r="E61" s="4270">
        <v>0</v>
      </c>
    </row>
    <row r="62" spans="2:5">
      <c r="B62" s="4244" t="s">
        <v>276</v>
      </c>
      <c r="C62" s="4245" t="s">
        <v>16</v>
      </c>
      <c r="D62" s="4269">
        <v>0</v>
      </c>
      <c r="E62" s="4270">
        <v>0</v>
      </c>
    </row>
    <row r="63" spans="2:5">
      <c r="B63" s="4244" t="s">
        <v>11</v>
      </c>
      <c r="C63" s="4245" t="s">
        <v>64</v>
      </c>
      <c r="D63" s="4269">
        <v>0</v>
      </c>
      <c r="E63" s="4270">
        <v>0</v>
      </c>
    </row>
    <row r="64" spans="2:5">
      <c r="B64" s="4244" t="s">
        <v>13</v>
      </c>
      <c r="C64" s="4245" t="s">
        <v>275</v>
      </c>
      <c r="D64" s="4269">
        <v>0</v>
      </c>
      <c r="E64" s="4270">
        <v>0</v>
      </c>
    </row>
    <row r="65" spans="2:5">
      <c r="B65" s="4244" t="s">
        <v>15</v>
      </c>
      <c r="C65" s="4245" t="s">
        <v>16</v>
      </c>
      <c r="D65" s="4269">
        <v>0</v>
      </c>
      <c r="E65" s="4270">
        <v>0</v>
      </c>
    </row>
    <row r="66" spans="2:5">
      <c r="B66" s="4244" t="s">
        <v>38</v>
      </c>
      <c r="C66" s="4245" t="s">
        <v>65</v>
      </c>
      <c r="D66" s="4269">
        <v>0</v>
      </c>
      <c r="E66" s="4270">
        <v>0</v>
      </c>
    </row>
    <row r="67" spans="2:5">
      <c r="B67" s="4257" t="s">
        <v>40</v>
      </c>
      <c r="C67" s="4258" t="s">
        <v>66</v>
      </c>
      <c r="D67" s="4279">
        <v>930.31</v>
      </c>
      <c r="E67" s="4280">
        <v>1</v>
      </c>
    </row>
    <row r="68" spans="2:5">
      <c r="B68" s="4257" t="s">
        <v>277</v>
      </c>
      <c r="C68" s="4258" t="s">
        <v>278</v>
      </c>
      <c r="D68" s="4281">
        <v>930.31</v>
      </c>
      <c r="E68" s="4282">
        <v>1</v>
      </c>
    </row>
    <row r="69" spans="2:5">
      <c r="B69" s="4257" t="s">
        <v>279</v>
      </c>
      <c r="C69" s="4258" t="s">
        <v>280</v>
      </c>
      <c r="D69" s="4271">
        <v>0</v>
      </c>
      <c r="E69" s="4272">
        <v>0</v>
      </c>
    </row>
    <row r="70" spans="2:5">
      <c r="B70" s="4257" t="s">
        <v>281</v>
      </c>
      <c r="C70" s="4258" t="s">
        <v>282</v>
      </c>
      <c r="D70" s="4271">
        <v>0</v>
      </c>
      <c r="E70" s="4272">
        <v>0</v>
      </c>
    </row>
    <row r="71" spans="2:5">
      <c r="B71" s="4257" t="s">
        <v>283</v>
      </c>
      <c r="C71" s="4258" t="s">
        <v>284</v>
      </c>
      <c r="D71" s="4271">
        <v>0</v>
      </c>
      <c r="E71" s="4272">
        <v>0</v>
      </c>
    </row>
    <row r="72" spans="2:5" ht="25.5">
      <c r="B72" s="4257" t="s">
        <v>42</v>
      </c>
      <c r="C72" s="4258" t="s">
        <v>67</v>
      </c>
      <c r="D72" s="4271">
        <v>0</v>
      </c>
      <c r="E72" s="4272">
        <v>0</v>
      </c>
    </row>
    <row r="73" spans="2:5">
      <c r="B73" s="4257" t="s">
        <v>285</v>
      </c>
      <c r="C73" s="4258" t="s">
        <v>286</v>
      </c>
      <c r="D73" s="4271">
        <v>0</v>
      </c>
      <c r="E73" s="4272">
        <v>0</v>
      </c>
    </row>
    <row r="74" spans="2:5">
      <c r="B74" s="4257" t="s">
        <v>287</v>
      </c>
      <c r="C74" s="4258" t="s">
        <v>288</v>
      </c>
      <c r="D74" s="4271">
        <v>0</v>
      </c>
      <c r="E74" s="4272">
        <v>0</v>
      </c>
    </row>
    <row r="75" spans="2:5">
      <c r="B75" s="4257" t="s">
        <v>289</v>
      </c>
      <c r="C75" s="4258" t="s">
        <v>290</v>
      </c>
      <c r="D75" s="4269">
        <v>0</v>
      </c>
      <c r="E75" s="4272">
        <v>0</v>
      </c>
    </row>
    <row r="76" spans="2:5">
      <c r="B76" s="4257" t="s">
        <v>291</v>
      </c>
      <c r="C76" s="4258" t="s">
        <v>292</v>
      </c>
      <c r="D76" s="4271">
        <v>0</v>
      </c>
      <c r="E76" s="4272">
        <v>0</v>
      </c>
    </row>
    <row r="77" spans="2:5">
      <c r="B77" s="4257" t="s">
        <v>293</v>
      </c>
      <c r="C77" s="4258" t="s">
        <v>294</v>
      </c>
      <c r="D77" s="4271">
        <v>0</v>
      </c>
      <c r="E77" s="4272">
        <v>0</v>
      </c>
    </row>
    <row r="78" spans="2:5">
      <c r="B78" s="4257" t="s">
        <v>68</v>
      </c>
      <c r="C78" s="4258" t="s">
        <v>69</v>
      </c>
      <c r="D78" s="4271">
        <v>0</v>
      </c>
      <c r="E78" s="4272">
        <v>0</v>
      </c>
    </row>
    <row r="79" spans="2:5">
      <c r="B79" s="4244" t="s">
        <v>70</v>
      </c>
      <c r="C79" s="4245" t="s">
        <v>71</v>
      </c>
      <c r="D79" s="4269">
        <v>0</v>
      </c>
      <c r="E79" s="4270">
        <v>0</v>
      </c>
    </row>
    <row r="80" spans="2:5">
      <c r="B80" s="4244" t="s">
        <v>295</v>
      </c>
      <c r="C80" s="4245" t="s">
        <v>296</v>
      </c>
      <c r="D80" s="4269">
        <v>0</v>
      </c>
      <c r="E80" s="4270">
        <v>0</v>
      </c>
    </row>
    <row r="81" spans="2:5">
      <c r="B81" s="4244" t="s">
        <v>297</v>
      </c>
      <c r="C81" s="4245" t="s">
        <v>298</v>
      </c>
      <c r="D81" s="4269">
        <v>0</v>
      </c>
      <c r="E81" s="4270">
        <v>0</v>
      </c>
    </row>
    <row r="82" spans="2:5">
      <c r="B82" s="4244" t="s">
        <v>299</v>
      </c>
      <c r="C82" s="4245" t="s">
        <v>300</v>
      </c>
      <c r="D82" s="4269">
        <v>0</v>
      </c>
      <c r="E82" s="4270">
        <v>0</v>
      </c>
    </row>
    <row r="83" spans="2:5">
      <c r="B83" s="4244" t="s">
        <v>301</v>
      </c>
      <c r="C83" s="4245" t="s">
        <v>302</v>
      </c>
      <c r="D83" s="4269">
        <v>0</v>
      </c>
      <c r="E83" s="4270">
        <v>0</v>
      </c>
    </row>
    <row r="84" spans="2:5">
      <c r="B84" s="4244" t="s">
        <v>72</v>
      </c>
      <c r="C84" s="4245" t="s">
        <v>73</v>
      </c>
      <c r="D84" s="4269">
        <v>0</v>
      </c>
      <c r="E84" s="4270">
        <v>0</v>
      </c>
    </row>
    <row r="85" spans="2:5">
      <c r="B85" s="4244" t="s">
        <v>74</v>
      </c>
      <c r="C85" s="4245" t="s">
        <v>75</v>
      </c>
      <c r="D85" s="4269">
        <v>0</v>
      </c>
      <c r="E85" s="4270">
        <v>0</v>
      </c>
    </row>
    <row r="86" spans="2:5" ht="13.5" thickBot="1">
      <c r="B86" s="4259" t="s">
        <v>76</v>
      </c>
      <c r="C86" s="4260" t="s">
        <v>77</v>
      </c>
      <c r="D86" s="4273">
        <v>0</v>
      </c>
      <c r="E86" s="4274">
        <v>0</v>
      </c>
    </row>
    <row r="87" spans="2:5" ht="26.25" thickBot="1">
      <c r="B87" s="4261" t="s">
        <v>32</v>
      </c>
      <c r="C87" s="4262" t="s">
        <v>78</v>
      </c>
      <c r="D87" s="4263">
        <v>0</v>
      </c>
      <c r="E87" s="4264">
        <v>0</v>
      </c>
    </row>
    <row r="88" spans="2:5" ht="13.5" thickBot="1">
      <c r="B88" s="4241" t="s">
        <v>79</v>
      </c>
      <c r="C88" s="4242" t="s">
        <v>80</v>
      </c>
      <c r="D88" s="4243">
        <v>0</v>
      </c>
      <c r="E88" s="4254">
        <v>0</v>
      </c>
    </row>
    <row r="89" spans="2:5" ht="13.5" thickBot="1">
      <c r="B89" s="4241" t="s">
        <v>81</v>
      </c>
      <c r="C89" s="4242" t="s">
        <v>82</v>
      </c>
      <c r="D89" s="4243">
        <v>0</v>
      </c>
      <c r="E89" s="4254">
        <v>0</v>
      </c>
    </row>
    <row r="90" spans="2:5" ht="13.5" thickBot="1">
      <c r="B90" s="4241" t="s">
        <v>83</v>
      </c>
      <c r="C90" s="4242" t="s">
        <v>84</v>
      </c>
      <c r="D90" s="4243">
        <v>0</v>
      </c>
      <c r="E90" s="4266">
        <v>0</v>
      </c>
    </row>
    <row r="91" spans="2:5">
      <c r="B91" s="4241" t="s">
        <v>85</v>
      </c>
      <c r="C91" s="4242" t="s">
        <v>86</v>
      </c>
      <c r="D91" s="4286">
        <v>930.31</v>
      </c>
      <c r="E91" s="4308">
        <v>1</v>
      </c>
    </row>
    <row r="92" spans="2:5">
      <c r="B92" s="4244" t="s">
        <v>5</v>
      </c>
      <c r="C92" s="4245" t="s">
        <v>87</v>
      </c>
      <c r="D92" s="4312">
        <v>930.31</v>
      </c>
      <c r="E92" s="4313">
        <v>1</v>
      </c>
    </row>
    <row r="93" spans="2:5">
      <c r="B93" s="4244" t="s">
        <v>7</v>
      </c>
      <c r="C93" s="4245" t="s">
        <v>88</v>
      </c>
      <c r="D93" s="4312">
        <v>0</v>
      </c>
      <c r="E93" s="4313">
        <v>0</v>
      </c>
    </row>
    <row r="94" spans="2:5" ht="13.5" thickBot="1">
      <c r="B94" s="4246" t="s">
        <v>9</v>
      </c>
      <c r="C94" s="4247" t="s">
        <v>89</v>
      </c>
      <c r="D94" s="4275">
        <v>0</v>
      </c>
      <c r="E94" s="427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>
  <dimension ref="B1:G94"/>
  <sheetViews>
    <sheetView topLeftCell="A52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226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48103</v>
      </c>
    </row>
    <row r="10" spans="2:5">
      <c r="B10" s="14" t="s">
        <v>5</v>
      </c>
      <c r="C10" s="93" t="s">
        <v>6</v>
      </c>
      <c r="D10" s="175"/>
      <c r="E10" s="226">
        <v>48103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48103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0</v>
      </c>
    </row>
    <row r="25" spans="2:7">
      <c r="B25" s="21" t="s">
        <v>25</v>
      </c>
      <c r="C25" s="22" t="s">
        <v>26</v>
      </c>
      <c r="D25" s="95"/>
      <c r="E25" s="110">
        <v>69470.64</v>
      </c>
      <c r="F25" s="92"/>
    </row>
    <row r="26" spans="2:7">
      <c r="B26" s="24" t="s">
        <v>27</v>
      </c>
      <c r="C26" s="25" t="s">
        <v>28</v>
      </c>
      <c r="D26" s="96"/>
      <c r="E26" s="111">
        <v>405629.42</v>
      </c>
      <c r="F26" s="92"/>
      <c r="G26" s="92"/>
    </row>
    <row r="27" spans="2:7">
      <c r="B27" s="26" t="s">
        <v>5</v>
      </c>
      <c r="C27" s="15" t="s">
        <v>29</v>
      </c>
      <c r="D27" s="175"/>
      <c r="E27" s="231">
        <v>203999.98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201629.44</v>
      </c>
      <c r="F29" s="92"/>
    </row>
    <row r="30" spans="2:7">
      <c r="B30" s="24" t="s">
        <v>32</v>
      </c>
      <c r="C30" s="27" t="s">
        <v>33</v>
      </c>
      <c r="D30" s="96"/>
      <c r="E30" s="111">
        <v>336158.78</v>
      </c>
    </row>
    <row r="31" spans="2:7">
      <c r="B31" s="26" t="s">
        <v>5</v>
      </c>
      <c r="C31" s="15" t="s">
        <v>34</v>
      </c>
      <c r="D31" s="175"/>
      <c r="E31" s="231">
        <v>86675.05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3.33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2390.89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247089.51</v>
      </c>
    </row>
    <row r="38" spans="2:6">
      <c r="B38" s="21" t="s">
        <v>44</v>
      </c>
      <c r="C38" s="22" t="s">
        <v>45</v>
      </c>
      <c r="D38" s="95"/>
      <c r="E38" s="23">
        <v>-21367.64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48103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469.71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90.97</v>
      </c>
    </row>
    <row r="49" spans="2:5">
      <c r="B49" s="39" t="s">
        <v>9</v>
      </c>
      <c r="C49" s="48" t="s">
        <v>55</v>
      </c>
      <c r="D49" s="160"/>
      <c r="E49" s="154">
        <v>110.11</v>
      </c>
    </row>
    <row r="50" spans="2:5" ht="13.5" thickBot="1">
      <c r="B50" s="41" t="s">
        <v>11</v>
      </c>
      <c r="C50" s="49" t="s">
        <v>52</v>
      </c>
      <c r="D50" s="143"/>
      <c r="E50" s="152">
        <v>102.41</v>
      </c>
    </row>
    <row r="51" spans="2:5" ht="13.5" thickBot="1">
      <c r="B51" s="32"/>
      <c r="C51" s="33"/>
      <c r="D51" s="153"/>
      <c r="E51" s="153"/>
    </row>
    <row r="52" spans="2:5" ht="16.5" thickBot="1">
      <c r="B52" s="4291"/>
      <c r="C52" s="4292" t="s">
        <v>56</v>
      </c>
      <c r="D52" s="4293"/>
      <c r="E52" s="4283"/>
    </row>
    <row r="53" spans="2:5" ht="23.25" customHeight="1" thickBot="1">
      <c r="B53" s="6368" t="s">
        <v>57</v>
      </c>
      <c r="C53" s="6369"/>
      <c r="D53" s="4294" t="s">
        <v>58</v>
      </c>
      <c r="E53" s="4295" t="s">
        <v>59</v>
      </c>
    </row>
    <row r="54" spans="2:5" ht="13.5" thickBot="1">
      <c r="B54" s="4296" t="s">
        <v>27</v>
      </c>
      <c r="C54" s="4285" t="s">
        <v>60</v>
      </c>
      <c r="D54" s="4320">
        <v>48103</v>
      </c>
      <c r="E54" s="4321">
        <v>1</v>
      </c>
    </row>
    <row r="55" spans="2:5" ht="25.5">
      <c r="B55" s="4298" t="s">
        <v>5</v>
      </c>
      <c r="C55" s="4299" t="s">
        <v>61</v>
      </c>
      <c r="D55" s="4310">
        <v>0</v>
      </c>
      <c r="E55" s="4311">
        <v>0</v>
      </c>
    </row>
    <row r="56" spans="2:5">
      <c r="B56" s="4287" t="s">
        <v>268</v>
      </c>
      <c r="C56" s="245" t="s">
        <v>269</v>
      </c>
      <c r="D56" s="4312">
        <v>0</v>
      </c>
      <c r="E56" s="4313">
        <v>0</v>
      </c>
    </row>
    <row r="57" spans="2:5">
      <c r="B57" s="246" t="s">
        <v>270</v>
      </c>
      <c r="C57" s="245" t="s">
        <v>271</v>
      </c>
      <c r="D57" s="4312">
        <v>0</v>
      </c>
      <c r="E57" s="4313">
        <v>0</v>
      </c>
    </row>
    <row r="58" spans="2:5">
      <c r="B58" s="246" t="s">
        <v>272</v>
      </c>
      <c r="C58" s="245" t="s">
        <v>273</v>
      </c>
      <c r="D58" s="247">
        <v>0</v>
      </c>
      <c r="E58" s="4313">
        <v>0</v>
      </c>
    </row>
    <row r="59" spans="2:5" ht="25.5">
      <c r="B59" s="4287" t="s">
        <v>7</v>
      </c>
      <c r="C59" s="4288" t="s">
        <v>62</v>
      </c>
      <c r="D59" s="4312">
        <v>0</v>
      </c>
      <c r="E59" s="4313">
        <v>0</v>
      </c>
    </row>
    <row r="60" spans="2:5">
      <c r="B60" s="4287" t="s">
        <v>9</v>
      </c>
      <c r="C60" s="4288" t="s">
        <v>63</v>
      </c>
      <c r="D60" s="4312">
        <v>0</v>
      </c>
      <c r="E60" s="4313">
        <v>0</v>
      </c>
    </row>
    <row r="61" spans="2:5">
      <c r="B61" s="4287" t="s">
        <v>274</v>
      </c>
      <c r="C61" s="4288" t="s">
        <v>275</v>
      </c>
      <c r="D61" s="4312">
        <v>0</v>
      </c>
      <c r="E61" s="4313">
        <v>0</v>
      </c>
    </row>
    <row r="62" spans="2:5">
      <c r="B62" s="4287" t="s">
        <v>276</v>
      </c>
      <c r="C62" s="4288" t="s">
        <v>16</v>
      </c>
      <c r="D62" s="4312">
        <v>0</v>
      </c>
      <c r="E62" s="4313">
        <v>0</v>
      </c>
    </row>
    <row r="63" spans="2:5">
      <c r="B63" s="4287" t="s">
        <v>11</v>
      </c>
      <c r="C63" s="4288" t="s">
        <v>64</v>
      </c>
      <c r="D63" s="4312">
        <v>0</v>
      </c>
      <c r="E63" s="4313">
        <v>0</v>
      </c>
    </row>
    <row r="64" spans="2:5">
      <c r="B64" s="4287" t="s">
        <v>13</v>
      </c>
      <c r="C64" s="4288" t="s">
        <v>275</v>
      </c>
      <c r="D64" s="4312">
        <v>0</v>
      </c>
      <c r="E64" s="4313">
        <v>0</v>
      </c>
    </row>
    <row r="65" spans="2:5">
      <c r="B65" s="4287" t="s">
        <v>15</v>
      </c>
      <c r="C65" s="4288" t="s">
        <v>16</v>
      </c>
      <c r="D65" s="4312">
        <v>0</v>
      </c>
      <c r="E65" s="4313">
        <v>0</v>
      </c>
    </row>
    <row r="66" spans="2:5">
      <c r="B66" s="4287" t="s">
        <v>38</v>
      </c>
      <c r="C66" s="4288" t="s">
        <v>65</v>
      </c>
      <c r="D66" s="4312">
        <v>0</v>
      </c>
      <c r="E66" s="4313">
        <v>0</v>
      </c>
    </row>
    <row r="67" spans="2:5">
      <c r="B67" s="4300" t="s">
        <v>40</v>
      </c>
      <c r="C67" s="4301" t="s">
        <v>66</v>
      </c>
      <c r="D67" s="4322">
        <v>48103</v>
      </c>
      <c r="E67" s="4323">
        <v>1</v>
      </c>
    </row>
    <row r="68" spans="2:5">
      <c r="B68" s="4300" t="s">
        <v>277</v>
      </c>
      <c r="C68" s="4301" t="s">
        <v>278</v>
      </c>
      <c r="D68" s="4324">
        <v>48103</v>
      </c>
      <c r="E68" s="4325">
        <v>1</v>
      </c>
    </row>
    <row r="69" spans="2:5">
      <c r="B69" s="4300" t="s">
        <v>279</v>
      </c>
      <c r="C69" s="4301" t="s">
        <v>280</v>
      </c>
      <c r="D69" s="4314">
        <v>0</v>
      </c>
      <c r="E69" s="4315">
        <v>0</v>
      </c>
    </row>
    <row r="70" spans="2:5">
      <c r="B70" s="4300" t="s">
        <v>281</v>
      </c>
      <c r="C70" s="4301" t="s">
        <v>282</v>
      </c>
      <c r="D70" s="4314">
        <v>0</v>
      </c>
      <c r="E70" s="4315">
        <v>0</v>
      </c>
    </row>
    <row r="71" spans="2:5">
      <c r="B71" s="4300" t="s">
        <v>283</v>
      </c>
      <c r="C71" s="4301" t="s">
        <v>284</v>
      </c>
      <c r="D71" s="4314">
        <v>0</v>
      </c>
      <c r="E71" s="4315">
        <v>0</v>
      </c>
    </row>
    <row r="72" spans="2:5" ht="25.5">
      <c r="B72" s="4300" t="s">
        <v>42</v>
      </c>
      <c r="C72" s="4301" t="s">
        <v>67</v>
      </c>
      <c r="D72" s="4314">
        <v>0</v>
      </c>
      <c r="E72" s="4315">
        <v>0</v>
      </c>
    </row>
    <row r="73" spans="2:5">
      <c r="B73" s="4300" t="s">
        <v>285</v>
      </c>
      <c r="C73" s="4301" t="s">
        <v>286</v>
      </c>
      <c r="D73" s="4314">
        <v>0</v>
      </c>
      <c r="E73" s="4315">
        <v>0</v>
      </c>
    </row>
    <row r="74" spans="2:5">
      <c r="B74" s="4300" t="s">
        <v>287</v>
      </c>
      <c r="C74" s="4301" t="s">
        <v>288</v>
      </c>
      <c r="D74" s="4314">
        <v>0</v>
      </c>
      <c r="E74" s="4315">
        <v>0</v>
      </c>
    </row>
    <row r="75" spans="2:5">
      <c r="B75" s="4300" t="s">
        <v>289</v>
      </c>
      <c r="C75" s="4301" t="s">
        <v>290</v>
      </c>
      <c r="D75" s="4312">
        <v>0</v>
      </c>
      <c r="E75" s="4315">
        <v>0</v>
      </c>
    </row>
    <row r="76" spans="2:5">
      <c r="B76" s="4300" t="s">
        <v>291</v>
      </c>
      <c r="C76" s="4301" t="s">
        <v>292</v>
      </c>
      <c r="D76" s="4314">
        <v>0</v>
      </c>
      <c r="E76" s="4315">
        <v>0</v>
      </c>
    </row>
    <row r="77" spans="2:5">
      <c r="B77" s="4300" t="s">
        <v>293</v>
      </c>
      <c r="C77" s="4301" t="s">
        <v>294</v>
      </c>
      <c r="D77" s="4314">
        <v>0</v>
      </c>
      <c r="E77" s="4315">
        <v>0</v>
      </c>
    </row>
    <row r="78" spans="2:5">
      <c r="B78" s="4300" t="s">
        <v>68</v>
      </c>
      <c r="C78" s="4301" t="s">
        <v>69</v>
      </c>
      <c r="D78" s="4314">
        <v>0</v>
      </c>
      <c r="E78" s="4315">
        <v>0</v>
      </c>
    </row>
    <row r="79" spans="2:5">
      <c r="B79" s="4287" t="s">
        <v>70</v>
      </c>
      <c r="C79" s="4288" t="s">
        <v>71</v>
      </c>
      <c r="D79" s="4312">
        <v>0</v>
      </c>
      <c r="E79" s="4313">
        <v>0</v>
      </c>
    </row>
    <row r="80" spans="2:5">
      <c r="B80" s="4287" t="s">
        <v>295</v>
      </c>
      <c r="C80" s="4288" t="s">
        <v>296</v>
      </c>
      <c r="D80" s="4312">
        <v>0</v>
      </c>
      <c r="E80" s="4313">
        <v>0</v>
      </c>
    </row>
    <row r="81" spans="2:5">
      <c r="B81" s="4287" t="s">
        <v>297</v>
      </c>
      <c r="C81" s="4288" t="s">
        <v>298</v>
      </c>
      <c r="D81" s="4312">
        <v>0</v>
      </c>
      <c r="E81" s="4313">
        <v>0</v>
      </c>
    </row>
    <row r="82" spans="2:5">
      <c r="B82" s="4287" t="s">
        <v>299</v>
      </c>
      <c r="C82" s="4288" t="s">
        <v>300</v>
      </c>
      <c r="D82" s="4312">
        <v>0</v>
      </c>
      <c r="E82" s="4313">
        <v>0</v>
      </c>
    </row>
    <row r="83" spans="2:5">
      <c r="B83" s="4287" t="s">
        <v>301</v>
      </c>
      <c r="C83" s="4288" t="s">
        <v>302</v>
      </c>
      <c r="D83" s="4312">
        <v>0</v>
      </c>
      <c r="E83" s="4313">
        <v>0</v>
      </c>
    </row>
    <row r="84" spans="2:5">
      <c r="B84" s="4287" t="s">
        <v>72</v>
      </c>
      <c r="C84" s="4288" t="s">
        <v>73</v>
      </c>
      <c r="D84" s="4312">
        <v>0</v>
      </c>
      <c r="E84" s="4313">
        <v>0</v>
      </c>
    </row>
    <row r="85" spans="2:5">
      <c r="B85" s="4287" t="s">
        <v>74</v>
      </c>
      <c r="C85" s="4288" t="s">
        <v>75</v>
      </c>
      <c r="D85" s="4312">
        <v>0</v>
      </c>
      <c r="E85" s="4313">
        <v>0</v>
      </c>
    </row>
    <row r="86" spans="2:5" ht="13.5" thickBot="1">
      <c r="B86" s="4302" t="s">
        <v>76</v>
      </c>
      <c r="C86" s="4303" t="s">
        <v>77</v>
      </c>
      <c r="D86" s="4316">
        <v>0</v>
      </c>
      <c r="E86" s="4317">
        <v>0</v>
      </c>
    </row>
    <row r="87" spans="2:5" ht="26.25" thickBot="1">
      <c r="B87" s="4304" t="s">
        <v>32</v>
      </c>
      <c r="C87" s="4305" t="s">
        <v>78</v>
      </c>
      <c r="D87" s="4306">
        <v>0</v>
      </c>
      <c r="E87" s="4307">
        <v>0</v>
      </c>
    </row>
    <row r="88" spans="2:5" ht="13.5" thickBot="1">
      <c r="B88" s="4284" t="s">
        <v>79</v>
      </c>
      <c r="C88" s="4285" t="s">
        <v>80</v>
      </c>
      <c r="D88" s="4286">
        <v>0</v>
      </c>
      <c r="E88" s="4297">
        <v>0</v>
      </c>
    </row>
    <row r="89" spans="2:5" ht="13.5" thickBot="1">
      <c r="B89" s="4284" t="s">
        <v>81</v>
      </c>
      <c r="C89" s="4285" t="s">
        <v>82</v>
      </c>
      <c r="D89" s="4286">
        <v>0</v>
      </c>
      <c r="E89" s="4297">
        <v>0</v>
      </c>
    </row>
    <row r="90" spans="2:5" ht="13.5" thickBot="1">
      <c r="B90" s="4284" t="s">
        <v>83</v>
      </c>
      <c r="C90" s="4285" t="s">
        <v>84</v>
      </c>
      <c r="D90" s="4286">
        <v>0</v>
      </c>
      <c r="E90" s="4309">
        <v>0</v>
      </c>
    </row>
    <row r="91" spans="2:5">
      <c r="B91" s="4284" t="s">
        <v>85</v>
      </c>
      <c r="C91" s="4285" t="s">
        <v>86</v>
      </c>
      <c r="D91" s="4329">
        <v>48103</v>
      </c>
      <c r="E91" s="4351">
        <v>1</v>
      </c>
    </row>
    <row r="92" spans="2:5">
      <c r="B92" s="4287" t="s">
        <v>5</v>
      </c>
      <c r="C92" s="4288" t="s">
        <v>87</v>
      </c>
      <c r="D92" s="4355">
        <v>48103</v>
      </c>
      <c r="E92" s="4356">
        <v>1</v>
      </c>
    </row>
    <row r="93" spans="2:5">
      <c r="B93" s="4287" t="s">
        <v>7</v>
      </c>
      <c r="C93" s="4288" t="s">
        <v>88</v>
      </c>
      <c r="D93" s="4355">
        <v>0</v>
      </c>
      <c r="E93" s="4356">
        <v>0</v>
      </c>
    </row>
    <row r="94" spans="2:5" ht="13.5" thickBot="1">
      <c r="B94" s="4289" t="s">
        <v>9</v>
      </c>
      <c r="C94" s="4290" t="s">
        <v>89</v>
      </c>
      <c r="D94" s="4318">
        <v>0</v>
      </c>
      <c r="E94" s="4319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15.xml><?xml version="1.0" encoding="utf-8"?>
<worksheet xmlns="http://schemas.openxmlformats.org/spreadsheetml/2006/main" xmlns:r="http://schemas.openxmlformats.org/officeDocument/2006/relationships">
  <dimension ref="B1:G94"/>
  <sheetViews>
    <sheetView topLeftCell="A52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14062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227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236694.04</v>
      </c>
    </row>
    <row r="10" spans="2:5">
      <c r="B10" s="14" t="s">
        <v>5</v>
      </c>
      <c r="C10" s="93" t="s">
        <v>6</v>
      </c>
      <c r="D10" s="175"/>
      <c r="E10" s="226">
        <v>236694.04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236694.04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0</v>
      </c>
    </row>
    <row r="25" spans="2:7">
      <c r="B25" s="21" t="s">
        <v>25</v>
      </c>
      <c r="C25" s="22" t="s">
        <v>26</v>
      </c>
      <c r="D25" s="95"/>
      <c r="E25" s="110">
        <v>232729.34</v>
      </c>
      <c r="F25" s="92"/>
    </row>
    <row r="26" spans="2:7">
      <c r="B26" s="24" t="s">
        <v>27</v>
      </c>
      <c r="C26" s="25" t="s">
        <v>28</v>
      </c>
      <c r="D26" s="96"/>
      <c r="E26" s="111">
        <v>234858.46</v>
      </c>
      <c r="F26" s="92"/>
      <c r="G26" s="92"/>
    </row>
    <row r="27" spans="2:7">
      <c r="B27" s="26" t="s">
        <v>5</v>
      </c>
      <c r="C27" s="15" t="s">
        <v>29</v>
      </c>
      <c r="D27" s="175"/>
      <c r="E27" s="231">
        <v>149999.99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84858.47</v>
      </c>
      <c r="F29" s="92"/>
    </row>
    <row r="30" spans="2:7">
      <c r="B30" s="24" t="s">
        <v>32</v>
      </c>
      <c r="C30" s="27" t="s">
        <v>33</v>
      </c>
      <c r="D30" s="96"/>
      <c r="E30" s="111">
        <v>2129.12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71.94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2057.1799999999998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/>
      <c r="E38" s="23">
        <v>3964.7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236694.04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4785.5649999999996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44.57</v>
      </c>
    </row>
    <row r="49" spans="2:5">
      <c r="B49" s="39" t="s">
        <v>9</v>
      </c>
      <c r="C49" s="48" t="s">
        <v>55</v>
      </c>
      <c r="D49" s="160"/>
      <c r="E49" s="154">
        <v>53.47</v>
      </c>
    </row>
    <row r="50" spans="2:5" ht="13.5" thickBot="1">
      <c r="B50" s="41" t="s">
        <v>11</v>
      </c>
      <c r="C50" s="49" t="s">
        <v>52</v>
      </c>
      <c r="D50" s="143"/>
      <c r="E50" s="152">
        <v>49.46</v>
      </c>
    </row>
    <row r="51" spans="2:5" ht="13.5" thickBot="1">
      <c r="B51" s="32"/>
      <c r="C51" s="33"/>
      <c r="D51" s="153"/>
      <c r="E51" s="153"/>
    </row>
    <row r="52" spans="2:5" ht="16.5" thickBot="1">
      <c r="B52" s="4334"/>
      <c r="C52" s="4335" t="s">
        <v>56</v>
      </c>
      <c r="D52" s="4336"/>
      <c r="E52" s="4326"/>
    </row>
    <row r="53" spans="2:5" ht="23.25" customHeight="1" thickBot="1">
      <c r="B53" s="6368" t="s">
        <v>57</v>
      </c>
      <c r="C53" s="6369"/>
      <c r="D53" s="4337" t="s">
        <v>58</v>
      </c>
      <c r="E53" s="4338" t="s">
        <v>59</v>
      </c>
    </row>
    <row r="54" spans="2:5" ht="13.5" thickBot="1">
      <c r="B54" s="4339" t="s">
        <v>27</v>
      </c>
      <c r="C54" s="4328" t="s">
        <v>60</v>
      </c>
      <c r="D54" s="4363">
        <v>236694.04</v>
      </c>
      <c r="E54" s="4364">
        <v>1</v>
      </c>
    </row>
    <row r="55" spans="2:5" ht="25.5">
      <c r="B55" s="4341" t="s">
        <v>5</v>
      </c>
      <c r="C55" s="4342" t="s">
        <v>61</v>
      </c>
      <c r="D55" s="4353">
        <v>0</v>
      </c>
      <c r="E55" s="4354">
        <v>0</v>
      </c>
    </row>
    <row r="56" spans="2:5">
      <c r="B56" s="4330" t="s">
        <v>268</v>
      </c>
      <c r="C56" s="245" t="s">
        <v>269</v>
      </c>
      <c r="D56" s="4355">
        <v>0</v>
      </c>
      <c r="E56" s="4356">
        <v>0</v>
      </c>
    </row>
    <row r="57" spans="2:5">
      <c r="B57" s="246" t="s">
        <v>270</v>
      </c>
      <c r="C57" s="245" t="s">
        <v>271</v>
      </c>
      <c r="D57" s="4355">
        <v>0</v>
      </c>
      <c r="E57" s="4356">
        <v>0</v>
      </c>
    </row>
    <row r="58" spans="2:5">
      <c r="B58" s="246" t="s">
        <v>272</v>
      </c>
      <c r="C58" s="245" t="s">
        <v>273</v>
      </c>
      <c r="D58" s="247">
        <v>0</v>
      </c>
      <c r="E58" s="4356">
        <v>0</v>
      </c>
    </row>
    <row r="59" spans="2:5" ht="25.5">
      <c r="B59" s="4330" t="s">
        <v>7</v>
      </c>
      <c r="C59" s="4331" t="s">
        <v>62</v>
      </c>
      <c r="D59" s="4355">
        <v>0</v>
      </c>
      <c r="E59" s="4356">
        <v>0</v>
      </c>
    </row>
    <row r="60" spans="2:5">
      <c r="B60" s="4330" t="s">
        <v>9</v>
      </c>
      <c r="C60" s="4331" t="s">
        <v>63</v>
      </c>
      <c r="D60" s="4355">
        <v>0</v>
      </c>
      <c r="E60" s="4356">
        <v>0</v>
      </c>
    </row>
    <row r="61" spans="2:5">
      <c r="B61" s="4330" t="s">
        <v>274</v>
      </c>
      <c r="C61" s="4331" t="s">
        <v>275</v>
      </c>
      <c r="D61" s="4355">
        <v>0</v>
      </c>
      <c r="E61" s="4356">
        <v>0</v>
      </c>
    </row>
    <row r="62" spans="2:5">
      <c r="B62" s="4330" t="s">
        <v>276</v>
      </c>
      <c r="C62" s="4331" t="s">
        <v>16</v>
      </c>
      <c r="D62" s="4355">
        <v>0</v>
      </c>
      <c r="E62" s="4356">
        <v>0</v>
      </c>
    </row>
    <row r="63" spans="2:5">
      <c r="B63" s="4330" t="s">
        <v>11</v>
      </c>
      <c r="C63" s="4331" t="s">
        <v>64</v>
      </c>
      <c r="D63" s="4355">
        <v>0</v>
      </c>
      <c r="E63" s="4356">
        <v>0</v>
      </c>
    </row>
    <row r="64" spans="2:5">
      <c r="B64" s="4330" t="s">
        <v>13</v>
      </c>
      <c r="C64" s="4331" t="s">
        <v>275</v>
      </c>
      <c r="D64" s="4355">
        <v>0</v>
      </c>
      <c r="E64" s="4356">
        <v>0</v>
      </c>
    </row>
    <row r="65" spans="2:5">
      <c r="B65" s="4330" t="s">
        <v>15</v>
      </c>
      <c r="C65" s="4331" t="s">
        <v>16</v>
      </c>
      <c r="D65" s="4355">
        <v>0</v>
      </c>
      <c r="E65" s="4356">
        <v>0</v>
      </c>
    </row>
    <row r="66" spans="2:5">
      <c r="B66" s="4330" t="s">
        <v>38</v>
      </c>
      <c r="C66" s="4331" t="s">
        <v>65</v>
      </c>
      <c r="D66" s="4355">
        <v>0</v>
      </c>
      <c r="E66" s="4356">
        <v>0</v>
      </c>
    </row>
    <row r="67" spans="2:5">
      <c r="B67" s="4343" t="s">
        <v>40</v>
      </c>
      <c r="C67" s="4344" t="s">
        <v>66</v>
      </c>
      <c r="D67" s="4365">
        <v>236694.04</v>
      </c>
      <c r="E67" s="4366">
        <v>1</v>
      </c>
    </row>
    <row r="68" spans="2:5">
      <c r="B68" s="4343" t="s">
        <v>277</v>
      </c>
      <c r="C68" s="4344" t="s">
        <v>278</v>
      </c>
      <c r="D68" s="4367">
        <v>236694.04</v>
      </c>
      <c r="E68" s="4368">
        <v>1</v>
      </c>
    </row>
    <row r="69" spans="2:5">
      <c r="B69" s="4343" t="s">
        <v>279</v>
      </c>
      <c r="C69" s="4344" t="s">
        <v>280</v>
      </c>
      <c r="D69" s="4357">
        <v>0</v>
      </c>
      <c r="E69" s="4358">
        <v>0</v>
      </c>
    </row>
    <row r="70" spans="2:5">
      <c r="B70" s="4343" t="s">
        <v>281</v>
      </c>
      <c r="C70" s="4344" t="s">
        <v>282</v>
      </c>
      <c r="D70" s="4357">
        <v>0</v>
      </c>
      <c r="E70" s="4358">
        <v>0</v>
      </c>
    </row>
    <row r="71" spans="2:5">
      <c r="B71" s="4343" t="s">
        <v>283</v>
      </c>
      <c r="C71" s="4344" t="s">
        <v>284</v>
      </c>
      <c r="D71" s="4357">
        <v>0</v>
      </c>
      <c r="E71" s="4358">
        <v>0</v>
      </c>
    </row>
    <row r="72" spans="2:5" ht="25.5">
      <c r="B72" s="4343" t="s">
        <v>42</v>
      </c>
      <c r="C72" s="4344" t="s">
        <v>67</v>
      </c>
      <c r="D72" s="4357">
        <v>0</v>
      </c>
      <c r="E72" s="4358">
        <v>0</v>
      </c>
    </row>
    <row r="73" spans="2:5">
      <c r="B73" s="4343" t="s">
        <v>285</v>
      </c>
      <c r="C73" s="4344" t="s">
        <v>286</v>
      </c>
      <c r="D73" s="4357">
        <v>0</v>
      </c>
      <c r="E73" s="4358">
        <v>0</v>
      </c>
    </row>
    <row r="74" spans="2:5">
      <c r="B74" s="4343" t="s">
        <v>287</v>
      </c>
      <c r="C74" s="4344" t="s">
        <v>288</v>
      </c>
      <c r="D74" s="4357">
        <v>0</v>
      </c>
      <c r="E74" s="4358">
        <v>0</v>
      </c>
    </row>
    <row r="75" spans="2:5">
      <c r="B75" s="4343" t="s">
        <v>289</v>
      </c>
      <c r="C75" s="4344" t="s">
        <v>290</v>
      </c>
      <c r="D75" s="4355">
        <v>0</v>
      </c>
      <c r="E75" s="4358">
        <v>0</v>
      </c>
    </row>
    <row r="76" spans="2:5">
      <c r="B76" s="4343" t="s">
        <v>291</v>
      </c>
      <c r="C76" s="4344" t="s">
        <v>292</v>
      </c>
      <c r="D76" s="4357">
        <v>0</v>
      </c>
      <c r="E76" s="4358">
        <v>0</v>
      </c>
    </row>
    <row r="77" spans="2:5">
      <c r="B77" s="4343" t="s">
        <v>293</v>
      </c>
      <c r="C77" s="4344" t="s">
        <v>294</v>
      </c>
      <c r="D77" s="4357">
        <v>0</v>
      </c>
      <c r="E77" s="4358">
        <v>0</v>
      </c>
    </row>
    <row r="78" spans="2:5">
      <c r="B78" s="4343" t="s">
        <v>68</v>
      </c>
      <c r="C78" s="4344" t="s">
        <v>69</v>
      </c>
      <c r="D78" s="4357">
        <v>0</v>
      </c>
      <c r="E78" s="4358">
        <v>0</v>
      </c>
    </row>
    <row r="79" spans="2:5">
      <c r="B79" s="4330" t="s">
        <v>70</v>
      </c>
      <c r="C79" s="4331" t="s">
        <v>71</v>
      </c>
      <c r="D79" s="4355">
        <v>0</v>
      </c>
      <c r="E79" s="4356">
        <v>0</v>
      </c>
    </row>
    <row r="80" spans="2:5">
      <c r="B80" s="4330" t="s">
        <v>295</v>
      </c>
      <c r="C80" s="4331" t="s">
        <v>296</v>
      </c>
      <c r="D80" s="4355">
        <v>0</v>
      </c>
      <c r="E80" s="4356">
        <v>0</v>
      </c>
    </row>
    <row r="81" spans="2:5">
      <c r="B81" s="4330" t="s">
        <v>297</v>
      </c>
      <c r="C81" s="4331" t="s">
        <v>298</v>
      </c>
      <c r="D81" s="4355">
        <v>0</v>
      </c>
      <c r="E81" s="4356">
        <v>0</v>
      </c>
    </row>
    <row r="82" spans="2:5">
      <c r="B82" s="4330" t="s">
        <v>299</v>
      </c>
      <c r="C82" s="4331" t="s">
        <v>300</v>
      </c>
      <c r="D82" s="4355">
        <v>0</v>
      </c>
      <c r="E82" s="4356">
        <v>0</v>
      </c>
    </row>
    <row r="83" spans="2:5">
      <c r="B83" s="4330" t="s">
        <v>301</v>
      </c>
      <c r="C83" s="4331" t="s">
        <v>302</v>
      </c>
      <c r="D83" s="4355">
        <v>0</v>
      </c>
      <c r="E83" s="4356">
        <v>0</v>
      </c>
    </row>
    <row r="84" spans="2:5">
      <c r="B84" s="4330" t="s">
        <v>72</v>
      </c>
      <c r="C84" s="4331" t="s">
        <v>73</v>
      </c>
      <c r="D84" s="4355">
        <v>0</v>
      </c>
      <c r="E84" s="4356">
        <v>0</v>
      </c>
    </row>
    <row r="85" spans="2:5">
      <c r="B85" s="4330" t="s">
        <v>74</v>
      </c>
      <c r="C85" s="4331" t="s">
        <v>75</v>
      </c>
      <c r="D85" s="4355">
        <v>0</v>
      </c>
      <c r="E85" s="4356">
        <v>0</v>
      </c>
    </row>
    <row r="86" spans="2:5" ht="13.5" thickBot="1">
      <c r="B86" s="4345" t="s">
        <v>76</v>
      </c>
      <c r="C86" s="4346" t="s">
        <v>77</v>
      </c>
      <c r="D86" s="4359">
        <v>0</v>
      </c>
      <c r="E86" s="4360">
        <v>0</v>
      </c>
    </row>
    <row r="87" spans="2:5" ht="26.25" thickBot="1">
      <c r="B87" s="4347" t="s">
        <v>32</v>
      </c>
      <c r="C87" s="4348" t="s">
        <v>78</v>
      </c>
      <c r="D87" s="4349">
        <v>0</v>
      </c>
      <c r="E87" s="4350">
        <v>0</v>
      </c>
    </row>
    <row r="88" spans="2:5" ht="13.5" thickBot="1">
      <c r="B88" s="4327" t="s">
        <v>79</v>
      </c>
      <c r="C88" s="4328" t="s">
        <v>80</v>
      </c>
      <c r="D88" s="4329">
        <v>0</v>
      </c>
      <c r="E88" s="4340">
        <v>0</v>
      </c>
    </row>
    <row r="89" spans="2:5" ht="13.5" thickBot="1">
      <c r="B89" s="4327" t="s">
        <v>81</v>
      </c>
      <c r="C89" s="4328" t="s">
        <v>82</v>
      </c>
      <c r="D89" s="4329">
        <v>0</v>
      </c>
      <c r="E89" s="4340">
        <v>0</v>
      </c>
    </row>
    <row r="90" spans="2:5" ht="13.5" thickBot="1">
      <c r="B90" s="4327" t="s">
        <v>83</v>
      </c>
      <c r="C90" s="4328" t="s">
        <v>84</v>
      </c>
      <c r="D90" s="4329">
        <v>0</v>
      </c>
      <c r="E90" s="4352">
        <v>0</v>
      </c>
    </row>
    <row r="91" spans="2:5">
      <c r="B91" s="4327" t="s">
        <v>85</v>
      </c>
      <c r="C91" s="4328" t="s">
        <v>86</v>
      </c>
      <c r="D91" s="4372">
        <v>236694.04</v>
      </c>
      <c r="E91" s="4394">
        <v>1</v>
      </c>
    </row>
    <row r="92" spans="2:5">
      <c r="B92" s="4330" t="s">
        <v>5</v>
      </c>
      <c r="C92" s="4331" t="s">
        <v>87</v>
      </c>
      <c r="D92" s="4398">
        <v>236694.04</v>
      </c>
      <c r="E92" s="4399">
        <v>1</v>
      </c>
    </row>
    <row r="93" spans="2:5">
      <c r="B93" s="4330" t="s">
        <v>7</v>
      </c>
      <c r="C93" s="4331" t="s">
        <v>88</v>
      </c>
      <c r="D93" s="4398">
        <v>0</v>
      </c>
      <c r="E93" s="4399">
        <v>0</v>
      </c>
    </row>
    <row r="94" spans="2:5" ht="13.5" thickBot="1">
      <c r="B94" s="4332" t="s">
        <v>9</v>
      </c>
      <c r="C94" s="4333" t="s">
        <v>89</v>
      </c>
      <c r="D94" s="4361">
        <v>0</v>
      </c>
      <c r="E94" s="4362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>
  <dimension ref="B1:G94"/>
  <sheetViews>
    <sheetView topLeftCell="A64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" customWidth="1"/>
    <col min="7" max="7" width="13.855468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232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273004.78999999998</v>
      </c>
    </row>
    <row r="10" spans="2:5">
      <c r="B10" s="14" t="s">
        <v>5</v>
      </c>
      <c r="C10" s="93" t="s">
        <v>6</v>
      </c>
      <c r="D10" s="175"/>
      <c r="E10" s="226">
        <v>273004.78999999998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273004.78999999998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275256.71999999997</v>
      </c>
      <c r="F25" s="92"/>
    </row>
    <row r="26" spans="2:7">
      <c r="B26" s="24" t="s">
        <v>27</v>
      </c>
      <c r="C26" s="25" t="s">
        <v>28</v>
      </c>
      <c r="D26" s="96"/>
      <c r="E26" s="111">
        <v>278776.23</v>
      </c>
      <c r="F26" s="92"/>
      <c r="G26" s="92"/>
    </row>
    <row r="27" spans="2:7">
      <c r="B27" s="26" t="s">
        <v>5</v>
      </c>
      <c r="C27" s="15" t="s">
        <v>29</v>
      </c>
      <c r="D27" s="175"/>
      <c r="E27" s="231">
        <v>278776.23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  <c r="F29" s="92"/>
    </row>
    <row r="30" spans="2:7">
      <c r="B30" s="24" t="s">
        <v>32</v>
      </c>
      <c r="C30" s="27" t="s">
        <v>33</v>
      </c>
      <c r="D30" s="96"/>
      <c r="E30" s="111">
        <v>3519.51</v>
      </c>
    </row>
    <row r="31" spans="2:7">
      <c r="B31" s="26" t="s">
        <v>5</v>
      </c>
      <c r="C31" s="15" t="s">
        <v>34</v>
      </c>
      <c r="D31" s="175"/>
      <c r="E31" s="231">
        <v>1919.85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418.63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1181.03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/>
      <c r="E38" s="23">
        <v>-2251.9299999999998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273004.78999999998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15251.664000000001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17.07</v>
      </c>
    </row>
    <row r="49" spans="2:5">
      <c r="B49" s="39" t="s">
        <v>9</v>
      </c>
      <c r="C49" s="48" t="s">
        <v>55</v>
      </c>
      <c r="D49" s="160"/>
      <c r="E49" s="154">
        <v>19.02</v>
      </c>
    </row>
    <row r="50" spans="2:5" ht="13.5" thickBot="1">
      <c r="B50" s="41" t="s">
        <v>11</v>
      </c>
      <c r="C50" s="49" t="s">
        <v>52</v>
      </c>
      <c r="D50" s="143"/>
      <c r="E50" s="152">
        <v>17.899999999999999</v>
      </c>
    </row>
    <row r="51" spans="2:5" ht="13.5" thickBot="1">
      <c r="B51" s="32"/>
      <c r="C51" s="33"/>
      <c r="D51" s="153"/>
      <c r="E51" s="153"/>
    </row>
    <row r="52" spans="2:5" ht="16.5" thickBot="1">
      <c r="B52" s="4377"/>
      <c r="C52" s="4378" t="s">
        <v>56</v>
      </c>
      <c r="D52" s="4379"/>
      <c r="E52" s="4369"/>
    </row>
    <row r="53" spans="2:5" ht="23.25" customHeight="1" thickBot="1">
      <c r="B53" s="6368" t="s">
        <v>57</v>
      </c>
      <c r="C53" s="6369"/>
      <c r="D53" s="4380" t="s">
        <v>58</v>
      </c>
      <c r="E53" s="4381" t="s">
        <v>59</v>
      </c>
    </row>
    <row r="54" spans="2:5" ht="13.5" thickBot="1">
      <c r="B54" s="4382" t="s">
        <v>27</v>
      </c>
      <c r="C54" s="4371" t="s">
        <v>60</v>
      </c>
      <c r="D54" s="4406">
        <v>273004.78999999998</v>
      </c>
      <c r="E54" s="4407">
        <v>1</v>
      </c>
    </row>
    <row r="55" spans="2:5" ht="25.5">
      <c r="B55" s="4384" t="s">
        <v>5</v>
      </c>
      <c r="C55" s="4385" t="s">
        <v>61</v>
      </c>
      <c r="D55" s="4396">
        <v>0</v>
      </c>
      <c r="E55" s="4397">
        <v>0</v>
      </c>
    </row>
    <row r="56" spans="2:5">
      <c r="B56" s="4373" t="s">
        <v>268</v>
      </c>
      <c r="C56" s="245" t="s">
        <v>269</v>
      </c>
      <c r="D56" s="4398">
        <v>0</v>
      </c>
      <c r="E56" s="4399">
        <v>0</v>
      </c>
    </row>
    <row r="57" spans="2:5">
      <c r="B57" s="246" t="s">
        <v>270</v>
      </c>
      <c r="C57" s="245" t="s">
        <v>271</v>
      </c>
      <c r="D57" s="4398">
        <v>0</v>
      </c>
      <c r="E57" s="4399">
        <v>0</v>
      </c>
    </row>
    <row r="58" spans="2:5">
      <c r="B58" s="246" t="s">
        <v>272</v>
      </c>
      <c r="C58" s="245" t="s">
        <v>273</v>
      </c>
      <c r="D58" s="247">
        <v>0</v>
      </c>
      <c r="E58" s="4399">
        <v>0</v>
      </c>
    </row>
    <row r="59" spans="2:5" ht="25.5">
      <c r="B59" s="4373" t="s">
        <v>7</v>
      </c>
      <c r="C59" s="4374" t="s">
        <v>62</v>
      </c>
      <c r="D59" s="4398">
        <v>0</v>
      </c>
      <c r="E59" s="4399">
        <v>0</v>
      </c>
    </row>
    <row r="60" spans="2:5">
      <c r="B60" s="4373" t="s">
        <v>9</v>
      </c>
      <c r="C60" s="4374" t="s">
        <v>63</v>
      </c>
      <c r="D60" s="4398">
        <v>0</v>
      </c>
      <c r="E60" s="4399">
        <v>0</v>
      </c>
    </row>
    <row r="61" spans="2:5">
      <c r="B61" s="4373" t="s">
        <v>274</v>
      </c>
      <c r="C61" s="4374" t="s">
        <v>275</v>
      </c>
      <c r="D61" s="4398">
        <v>0</v>
      </c>
      <c r="E61" s="4399">
        <v>0</v>
      </c>
    </row>
    <row r="62" spans="2:5">
      <c r="B62" s="4373" t="s">
        <v>276</v>
      </c>
      <c r="C62" s="4374" t="s">
        <v>16</v>
      </c>
      <c r="D62" s="4398">
        <v>0</v>
      </c>
      <c r="E62" s="4399">
        <v>0</v>
      </c>
    </row>
    <row r="63" spans="2:5">
      <c r="B63" s="4373" t="s">
        <v>11</v>
      </c>
      <c r="C63" s="4374" t="s">
        <v>64</v>
      </c>
      <c r="D63" s="4398">
        <v>0</v>
      </c>
      <c r="E63" s="4399">
        <v>0</v>
      </c>
    </row>
    <row r="64" spans="2:5">
      <c r="B64" s="4373" t="s">
        <v>13</v>
      </c>
      <c r="C64" s="4374" t="s">
        <v>275</v>
      </c>
      <c r="D64" s="4398">
        <v>0</v>
      </c>
      <c r="E64" s="4399">
        <v>0</v>
      </c>
    </row>
    <row r="65" spans="2:5">
      <c r="B65" s="4373" t="s">
        <v>15</v>
      </c>
      <c r="C65" s="4374" t="s">
        <v>16</v>
      </c>
      <c r="D65" s="4398">
        <v>0</v>
      </c>
      <c r="E65" s="4399">
        <v>0</v>
      </c>
    </row>
    <row r="66" spans="2:5">
      <c r="B66" s="4373" t="s">
        <v>38</v>
      </c>
      <c r="C66" s="4374" t="s">
        <v>65</v>
      </c>
      <c r="D66" s="4398">
        <v>0</v>
      </c>
      <c r="E66" s="4399">
        <v>0</v>
      </c>
    </row>
    <row r="67" spans="2:5">
      <c r="B67" s="4386" t="s">
        <v>40</v>
      </c>
      <c r="C67" s="4387" t="s">
        <v>66</v>
      </c>
      <c r="D67" s="4408">
        <v>273004.78999999998</v>
      </c>
      <c r="E67" s="4409">
        <v>1</v>
      </c>
    </row>
    <row r="68" spans="2:5">
      <c r="B68" s="4386" t="s">
        <v>277</v>
      </c>
      <c r="C68" s="4387" t="s">
        <v>278</v>
      </c>
      <c r="D68" s="4410">
        <v>273004.78999999998</v>
      </c>
      <c r="E68" s="4411">
        <v>1</v>
      </c>
    </row>
    <row r="69" spans="2:5">
      <c r="B69" s="4386" t="s">
        <v>279</v>
      </c>
      <c r="C69" s="4387" t="s">
        <v>280</v>
      </c>
      <c r="D69" s="4400">
        <v>0</v>
      </c>
      <c r="E69" s="4401">
        <v>0</v>
      </c>
    </row>
    <row r="70" spans="2:5">
      <c r="B70" s="4386" t="s">
        <v>281</v>
      </c>
      <c r="C70" s="4387" t="s">
        <v>282</v>
      </c>
      <c r="D70" s="4400">
        <v>0</v>
      </c>
      <c r="E70" s="4401">
        <v>0</v>
      </c>
    </row>
    <row r="71" spans="2:5">
      <c r="B71" s="4386" t="s">
        <v>283</v>
      </c>
      <c r="C71" s="4387" t="s">
        <v>284</v>
      </c>
      <c r="D71" s="4400">
        <v>0</v>
      </c>
      <c r="E71" s="4401">
        <v>0</v>
      </c>
    </row>
    <row r="72" spans="2:5" ht="25.5">
      <c r="B72" s="4386" t="s">
        <v>42</v>
      </c>
      <c r="C72" s="4387" t="s">
        <v>67</v>
      </c>
      <c r="D72" s="4400">
        <v>0</v>
      </c>
      <c r="E72" s="4401">
        <v>0</v>
      </c>
    </row>
    <row r="73" spans="2:5">
      <c r="B73" s="4386" t="s">
        <v>285</v>
      </c>
      <c r="C73" s="4387" t="s">
        <v>286</v>
      </c>
      <c r="D73" s="4400">
        <v>0</v>
      </c>
      <c r="E73" s="4401">
        <v>0</v>
      </c>
    </row>
    <row r="74" spans="2:5">
      <c r="B74" s="4386" t="s">
        <v>287</v>
      </c>
      <c r="C74" s="4387" t="s">
        <v>288</v>
      </c>
      <c r="D74" s="4400">
        <v>0</v>
      </c>
      <c r="E74" s="4401">
        <v>0</v>
      </c>
    </row>
    <row r="75" spans="2:5">
      <c r="B75" s="4386" t="s">
        <v>289</v>
      </c>
      <c r="C75" s="4387" t="s">
        <v>290</v>
      </c>
      <c r="D75" s="4398">
        <v>0</v>
      </c>
      <c r="E75" s="4401">
        <v>0</v>
      </c>
    </row>
    <row r="76" spans="2:5">
      <c r="B76" s="4386" t="s">
        <v>291</v>
      </c>
      <c r="C76" s="4387" t="s">
        <v>292</v>
      </c>
      <c r="D76" s="4400">
        <v>0</v>
      </c>
      <c r="E76" s="4401">
        <v>0</v>
      </c>
    </row>
    <row r="77" spans="2:5">
      <c r="B77" s="4386" t="s">
        <v>293</v>
      </c>
      <c r="C77" s="4387" t="s">
        <v>294</v>
      </c>
      <c r="D77" s="4400">
        <v>0</v>
      </c>
      <c r="E77" s="4401">
        <v>0</v>
      </c>
    </row>
    <row r="78" spans="2:5">
      <c r="B78" s="4386" t="s">
        <v>68</v>
      </c>
      <c r="C78" s="4387" t="s">
        <v>69</v>
      </c>
      <c r="D78" s="4400">
        <v>0</v>
      </c>
      <c r="E78" s="4401">
        <v>0</v>
      </c>
    </row>
    <row r="79" spans="2:5">
      <c r="B79" s="4373" t="s">
        <v>70</v>
      </c>
      <c r="C79" s="4374" t="s">
        <v>71</v>
      </c>
      <c r="D79" s="4398">
        <v>0</v>
      </c>
      <c r="E79" s="4399">
        <v>0</v>
      </c>
    </row>
    <row r="80" spans="2:5">
      <c r="B80" s="4373" t="s">
        <v>295</v>
      </c>
      <c r="C80" s="4374" t="s">
        <v>296</v>
      </c>
      <c r="D80" s="4398">
        <v>0</v>
      </c>
      <c r="E80" s="4399">
        <v>0</v>
      </c>
    </row>
    <row r="81" spans="2:5">
      <c r="B81" s="4373" t="s">
        <v>297</v>
      </c>
      <c r="C81" s="4374" t="s">
        <v>298</v>
      </c>
      <c r="D81" s="4398">
        <v>0</v>
      </c>
      <c r="E81" s="4399">
        <v>0</v>
      </c>
    </row>
    <row r="82" spans="2:5">
      <c r="B82" s="4373" t="s">
        <v>299</v>
      </c>
      <c r="C82" s="4374" t="s">
        <v>300</v>
      </c>
      <c r="D82" s="4398">
        <v>0</v>
      </c>
      <c r="E82" s="4399">
        <v>0</v>
      </c>
    </row>
    <row r="83" spans="2:5">
      <c r="B83" s="4373" t="s">
        <v>301</v>
      </c>
      <c r="C83" s="4374" t="s">
        <v>302</v>
      </c>
      <c r="D83" s="4398">
        <v>0</v>
      </c>
      <c r="E83" s="4399">
        <v>0</v>
      </c>
    </row>
    <row r="84" spans="2:5">
      <c r="B84" s="4373" t="s">
        <v>72</v>
      </c>
      <c r="C84" s="4374" t="s">
        <v>73</v>
      </c>
      <c r="D84" s="4398">
        <v>0</v>
      </c>
      <c r="E84" s="4399">
        <v>0</v>
      </c>
    </row>
    <row r="85" spans="2:5">
      <c r="B85" s="4373" t="s">
        <v>74</v>
      </c>
      <c r="C85" s="4374" t="s">
        <v>75</v>
      </c>
      <c r="D85" s="4398">
        <v>0</v>
      </c>
      <c r="E85" s="4399">
        <v>0</v>
      </c>
    </row>
    <row r="86" spans="2:5" ht="13.5" thickBot="1">
      <c r="B86" s="4388" t="s">
        <v>76</v>
      </c>
      <c r="C86" s="4389" t="s">
        <v>77</v>
      </c>
      <c r="D86" s="4402">
        <v>0</v>
      </c>
      <c r="E86" s="4403">
        <v>0</v>
      </c>
    </row>
    <row r="87" spans="2:5" ht="26.25" thickBot="1">
      <c r="B87" s="4390" t="s">
        <v>32</v>
      </c>
      <c r="C87" s="4391" t="s">
        <v>78</v>
      </c>
      <c r="D87" s="4392">
        <v>0</v>
      </c>
      <c r="E87" s="4393">
        <v>0</v>
      </c>
    </row>
    <row r="88" spans="2:5" ht="13.5" thickBot="1">
      <c r="B88" s="4370" t="s">
        <v>79</v>
      </c>
      <c r="C88" s="4371" t="s">
        <v>80</v>
      </c>
      <c r="D88" s="4372">
        <v>0</v>
      </c>
      <c r="E88" s="4383">
        <v>0</v>
      </c>
    </row>
    <row r="89" spans="2:5" ht="13.5" thickBot="1">
      <c r="B89" s="4370" t="s">
        <v>81</v>
      </c>
      <c r="C89" s="4371" t="s">
        <v>82</v>
      </c>
      <c r="D89" s="4372">
        <v>0</v>
      </c>
      <c r="E89" s="4383">
        <v>0</v>
      </c>
    </row>
    <row r="90" spans="2:5" ht="13.5" thickBot="1">
      <c r="B90" s="4370" t="s">
        <v>83</v>
      </c>
      <c r="C90" s="4371" t="s">
        <v>84</v>
      </c>
      <c r="D90" s="4372">
        <v>0</v>
      </c>
      <c r="E90" s="4395">
        <v>0</v>
      </c>
    </row>
    <row r="91" spans="2:5">
      <c r="B91" s="4370" t="s">
        <v>85</v>
      </c>
      <c r="C91" s="4371" t="s">
        <v>86</v>
      </c>
      <c r="D91" s="4415">
        <v>273004.78999999998</v>
      </c>
      <c r="E91" s="4437">
        <v>1</v>
      </c>
    </row>
    <row r="92" spans="2:5">
      <c r="B92" s="4373" t="s">
        <v>5</v>
      </c>
      <c r="C92" s="4374" t="s">
        <v>87</v>
      </c>
      <c r="D92" s="4441">
        <v>273004.78999999998</v>
      </c>
      <c r="E92" s="4442">
        <v>1</v>
      </c>
    </row>
    <row r="93" spans="2:5">
      <c r="B93" s="4373" t="s">
        <v>7</v>
      </c>
      <c r="C93" s="4374" t="s">
        <v>88</v>
      </c>
      <c r="D93" s="4441">
        <v>0</v>
      </c>
      <c r="E93" s="4442">
        <v>0</v>
      </c>
    </row>
    <row r="94" spans="2:5" ht="13.5" thickBot="1">
      <c r="B94" s="4375" t="s">
        <v>9</v>
      </c>
      <c r="C94" s="4376" t="s">
        <v>89</v>
      </c>
      <c r="D94" s="4404">
        <v>0</v>
      </c>
      <c r="E94" s="4405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17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168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3212.68</v>
      </c>
      <c r="E9" s="23">
        <f>E10+E11+E12+E13</f>
        <v>22427.919999999998</v>
      </c>
    </row>
    <row r="10" spans="2:5">
      <c r="B10" s="14" t="s">
        <v>5</v>
      </c>
      <c r="C10" s="93" t="s">
        <v>6</v>
      </c>
      <c r="D10" s="175">
        <v>3212.68</v>
      </c>
      <c r="E10" s="226">
        <v>22427.919999999998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3212.68</v>
      </c>
      <c r="E20" s="229">
        <f>E9-E16</f>
        <v>22427.919999999998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2319.46</v>
      </c>
      <c r="E24" s="23">
        <f>D20</f>
        <v>3212.68</v>
      </c>
    </row>
    <row r="25" spans="2:7">
      <c r="B25" s="21" t="s">
        <v>25</v>
      </c>
      <c r="C25" s="22" t="s">
        <v>26</v>
      </c>
      <c r="D25" s="95">
        <v>926.3499999999998</v>
      </c>
      <c r="E25" s="110">
        <v>20750.53</v>
      </c>
      <c r="F25" s="50"/>
    </row>
    <row r="26" spans="2:7">
      <c r="B26" s="24" t="s">
        <v>27</v>
      </c>
      <c r="C26" s="25" t="s">
        <v>28</v>
      </c>
      <c r="D26" s="96">
        <v>1749.4099999999999</v>
      </c>
      <c r="E26" s="111">
        <v>24394.97</v>
      </c>
      <c r="F26" s="50"/>
    </row>
    <row r="27" spans="2:7">
      <c r="B27" s="26" t="s">
        <v>5</v>
      </c>
      <c r="C27" s="15" t="s">
        <v>29</v>
      </c>
      <c r="D27" s="175">
        <v>917.37</v>
      </c>
      <c r="E27" s="231">
        <v>13060.02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832.04</v>
      </c>
      <c r="E29" s="231">
        <v>11334.95</v>
      </c>
    </row>
    <row r="30" spans="2:7">
      <c r="B30" s="24" t="s">
        <v>32</v>
      </c>
      <c r="C30" s="27" t="s">
        <v>33</v>
      </c>
      <c r="D30" s="96">
        <v>823.06000000000006</v>
      </c>
      <c r="E30" s="111">
        <v>3644.44</v>
      </c>
    </row>
    <row r="31" spans="2:7">
      <c r="B31" s="26" t="s">
        <v>5</v>
      </c>
      <c r="C31" s="15" t="s">
        <v>34</v>
      </c>
      <c r="D31" s="175">
        <v>761.7</v>
      </c>
      <c r="E31" s="231"/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23.9</v>
      </c>
      <c r="E33" s="231">
        <v>118.25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37.46</v>
      </c>
      <c r="E35" s="231">
        <v>160.9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/>
      <c r="E37" s="231">
        <v>3365.29</v>
      </c>
      <c r="G37" s="92"/>
    </row>
    <row r="38" spans="2:7">
      <c r="B38" s="21" t="s">
        <v>44</v>
      </c>
      <c r="C38" s="22" t="s">
        <v>45</v>
      </c>
      <c r="D38" s="95">
        <v>-33.130000000000003</v>
      </c>
      <c r="E38" s="23">
        <v>-1535.29</v>
      </c>
    </row>
    <row r="39" spans="2:7" ht="13.5" thickBot="1">
      <c r="B39" s="30" t="s">
        <v>46</v>
      </c>
      <c r="C39" s="31" t="s">
        <v>47</v>
      </c>
      <c r="D39" s="97">
        <v>3212.68</v>
      </c>
      <c r="E39" s="242">
        <f>E24+E25+E38</f>
        <v>22427.919999999998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204"/>
      <c r="E43" s="44"/>
    </row>
    <row r="44" spans="2:7">
      <c r="B44" s="39" t="s">
        <v>5</v>
      </c>
      <c r="C44" s="48" t="s">
        <v>51</v>
      </c>
      <c r="D44" s="160">
        <v>24.359000000000002</v>
      </c>
      <c r="E44" s="144">
        <v>34.011000000000003</v>
      </c>
    </row>
    <row r="45" spans="2:7" ht="13.5" thickBot="1">
      <c r="B45" s="41" t="s">
        <v>7</v>
      </c>
      <c r="C45" s="49" t="s">
        <v>52</v>
      </c>
      <c r="D45" s="143">
        <v>34.011000000000003</v>
      </c>
      <c r="E45" s="148">
        <v>236.357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95.22</v>
      </c>
      <c r="E47" s="150">
        <v>94.46</v>
      </c>
    </row>
    <row r="48" spans="2:7">
      <c r="B48" s="39" t="s">
        <v>7</v>
      </c>
      <c r="C48" s="48" t="s">
        <v>54</v>
      </c>
      <c r="D48" s="160">
        <v>84.85</v>
      </c>
      <c r="E48" s="154">
        <v>90.25</v>
      </c>
    </row>
    <row r="49" spans="2:5">
      <c r="B49" s="39" t="s">
        <v>9</v>
      </c>
      <c r="C49" s="48" t="s">
        <v>55</v>
      </c>
      <c r="D49" s="160">
        <v>100.09</v>
      </c>
      <c r="E49" s="154">
        <v>105.16</v>
      </c>
    </row>
    <row r="50" spans="2:5" ht="13.5" thickBot="1">
      <c r="B50" s="41" t="s">
        <v>11</v>
      </c>
      <c r="C50" s="49" t="s">
        <v>52</v>
      </c>
      <c r="D50" s="143">
        <v>94.46</v>
      </c>
      <c r="E50" s="152">
        <v>94.89</v>
      </c>
    </row>
    <row r="51" spans="2:5" ht="13.5" thickBot="1">
      <c r="B51" s="32"/>
      <c r="C51" s="33"/>
      <c r="D51" s="153"/>
      <c r="E51" s="153"/>
    </row>
    <row r="52" spans="2:5" ht="16.5" thickBot="1">
      <c r="B52" s="4420"/>
      <c r="C52" s="4421" t="s">
        <v>56</v>
      </c>
      <c r="D52" s="4422"/>
      <c r="E52" s="4412"/>
    </row>
    <row r="53" spans="2:5" ht="23.25" customHeight="1" thickBot="1">
      <c r="B53" s="6368" t="s">
        <v>57</v>
      </c>
      <c r="C53" s="6369"/>
      <c r="D53" s="4423" t="s">
        <v>58</v>
      </c>
      <c r="E53" s="4424" t="s">
        <v>59</v>
      </c>
    </row>
    <row r="54" spans="2:5" ht="13.5" thickBot="1">
      <c r="B54" s="4425" t="s">
        <v>27</v>
      </c>
      <c r="C54" s="4414" t="s">
        <v>60</v>
      </c>
      <c r="D54" s="4449">
        <v>22427.919999999998</v>
      </c>
      <c r="E54" s="4450">
        <v>1</v>
      </c>
    </row>
    <row r="55" spans="2:5" ht="25.5">
      <c r="B55" s="4427" t="s">
        <v>5</v>
      </c>
      <c r="C55" s="4428" t="s">
        <v>61</v>
      </c>
      <c r="D55" s="4439">
        <v>0</v>
      </c>
      <c r="E55" s="4440">
        <v>0</v>
      </c>
    </row>
    <row r="56" spans="2:5">
      <c r="B56" s="4416" t="s">
        <v>268</v>
      </c>
      <c r="C56" s="245" t="s">
        <v>269</v>
      </c>
      <c r="D56" s="4441">
        <v>0</v>
      </c>
      <c r="E56" s="4442">
        <v>0</v>
      </c>
    </row>
    <row r="57" spans="2:5">
      <c r="B57" s="246" t="s">
        <v>270</v>
      </c>
      <c r="C57" s="245" t="s">
        <v>271</v>
      </c>
      <c r="D57" s="4441">
        <v>0</v>
      </c>
      <c r="E57" s="4442">
        <v>0</v>
      </c>
    </row>
    <row r="58" spans="2:5">
      <c r="B58" s="246" t="s">
        <v>272</v>
      </c>
      <c r="C58" s="245" t="s">
        <v>273</v>
      </c>
      <c r="D58" s="247">
        <v>0</v>
      </c>
      <c r="E58" s="4442">
        <v>0</v>
      </c>
    </row>
    <row r="59" spans="2:5" ht="25.5">
      <c r="B59" s="4416" t="s">
        <v>7</v>
      </c>
      <c r="C59" s="4417" t="s">
        <v>62</v>
      </c>
      <c r="D59" s="4441">
        <v>0</v>
      </c>
      <c r="E59" s="4442">
        <v>0</v>
      </c>
    </row>
    <row r="60" spans="2:5">
      <c r="B60" s="4416" t="s">
        <v>9</v>
      </c>
      <c r="C60" s="4417" t="s">
        <v>63</v>
      </c>
      <c r="D60" s="4441">
        <v>0</v>
      </c>
      <c r="E60" s="4442">
        <v>0</v>
      </c>
    </row>
    <row r="61" spans="2:5" ht="24" customHeight="1">
      <c r="B61" s="4416" t="s">
        <v>274</v>
      </c>
      <c r="C61" s="4417" t="s">
        <v>275</v>
      </c>
      <c r="D61" s="4441">
        <v>0</v>
      </c>
      <c r="E61" s="4442">
        <v>0</v>
      </c>
    </row>
    <row r="62" spans="2:5">
      <c r="B62" s="4416" t="s">
        <v>276</v>
      </c>
      <c r="C62" s="4417" t="s">
        <v>16</v>
      </c>
      <c r="D62" s="4441">
        <v>0</v>
      </c>
      <c r="E62" s="4442">
        <v>0</v>
      </c>
    </row>
    <row r="63" spans="2:5">
      <c r="B63" s="4416" t="s">
        <v>11</v>
      </c>
      <c r="C63" s="4417" t="s">
        <v>64</v>
      </c>
      <c r="D63" s="4441">
        <v>0</v>
      </c>
      <c r="E63" s="4442">
        <v>0</v>
      </c>
    </row>
    <row r="64" spans="2:5">
      <c r="B64" s="4416" t="s">
        <v>13</v>
      </c>
      <c r="C64" s="4417" t="s">
        <v>275</v>
      </c>
      <c r="D64" s="4441">
        <v>0</v>
      </c>
      <c r="E64" s="4442">
        <v>0</v>
      </c>
    </row>
    <row r="65" spans="2:5">
      <c r="B65" s="4416" t="s">
        <v>15</v>
      </c>
      <c r="C65" s="4417" t="s">
        <v>16</v>
      </c>
      <c r="D65" s="4441">
        <v>0</v>
      </c>
      <c r="E65" s="4442">
        <v>0</v>
      </c>
    </row>
    <row r="66" spans="2:5">
      <c r="B66" s="4416" t="s">
        <v>38</v>
      </c>
      <c r="C66" s="4417" t="s">
        <v>65</v>
      </c>
      <c r="D66" s="4441">
        <v>0</v>
      </c>
      <c r="E66" s="4442">
        <v>0</v>
      </c>
    </row>
    <row r="67" spans="2:5">
      <c r="B67" s="4429" t="s">
        <v>40</v>
      </c>
      <c r="C67" s="4430" t="s">
        <v>66</v>
      </c>
      <c r="D67" s="4451">
        <v>22427.919999999998</v>
      </c>
      <c r="E67" s="4452">
        <v>1</v>
      </c>
    </row>
    <row r="68" spans="2:5">
      <c r="B68" s="4429" t="s">
        <v>277</v>
      </c>
      <c r="C68" s="4430" t="s">
        <v>278</v>
      </c>
      <c r="D68" s="4453">
        <v>22427.919999999998</v>
      </c>
      <c r="E68" s="4454">
        <v>1</v>
      </c>
    </row>
    <row r="69" spans="2:5">
      <c r="B69" s="4429" t="s">
        <v>279</v>
      </c>
      <c r="C69" s="4430" t="s">
        <v>280</v>
      </c>
      <c r="D69" s="4443">
        <v>0</v>
      </c>
      <c r="E69" s="4444">
        <v>0</v>
      </c>
    </row>
    <row r="70" spans="2:5">
      <c r="B70" s="4429" t="s">
        <v>281</v>
      </c>
      <c r="C70" s="4430" t="s">
        <v>282</v>
      </c>
      <c r="D70" s="4443">
        <v>0</v>
      </c>
      <c r="E70" s="4444">
        <v>0</v>
      </c>
    </row>
    <row r="71" spans="2:5">
      <c r="B71" s="4429" t="s">
        <v>283</v>
      </c>
      <c r="C71" s="4430" t="s">
        <v>284</v>
      </c>
      <c r="D71" s="4443">
        <v>0</v>
      </c>
      <c r="E71" s="4444">
        <v>0</v>
      </c>
    </row>
    <row r="72" spans="2:5" ht="25.5">
      <c r="B72" s="4429" t="s">
        <v>42</v>
      </c>
      <c r="C72" s="4430" t="s">
        <v>67</v>
      </c>
      <c r="D72" s="4443">
        <v>0</v>
      </c>
      <c r="E72" s="4444">
        <v>0</v>
      </c>
    </row>
    <row r="73" spans="2:5">
      <c r="B73" s="4429" t="s">
        <v>285</v>
      </c>
      <c r="C73" s="4430" t="s">
        <v>286</v>
      </c>
      <c r="D73" s="4443">
        <v>0</v>
      </c>
      <c r="E73" s="4444">
        <v>0</v>
      </c>
    </row>
    <row r="74" spans="2:5">
      <c r="B74" s="4429" t="s">
        <v>287</v>
      </c>
      <c r="C74" s="4430" t="s">
        <v>288</v>
      </c>
      <c r="D74" s="4443">
        <v>0</v>
      </c>
      <c r="E74" s="4444">
        <v>0</v>
      </c>
    </row>
    <row r="75" spans="2:5">
      <c r="B75" s="4429" t="s">
        <v>289</v>
      </c>
      <c r="C75" s="4430" t="s">
        <v>290</v>
      </c>
      <c r="D75" s="4441">
        <v>0</v>
      </c>
      <c r="E75" s="4444">
        <v>0</v>
      </c>
    </row>
    <row r="76" spans="2:5">
      <c r="B76" s="4429" t="s">
        <v>291</v>
      </c>
      <c r="C76" s="4430" t="s">
        <v>292</v>
      </c>
      <c r="D76" s="4443">
        <v>0</v>
      </c>
      <c r="E76" s="4444">
        <v>0</v>
      </c>
    </row>
    <row r="77" spans="2:5">
      <c r="B77" s="4429" t="s">
        <v>293</v>
      </c>
      <c r="C77" s="4430" t="s">
        <v>294</v>
      </c>
      <c r="D77" s="4443">
        <v>0</v>
      </c>
      <c r="E77" s="4444">
        <v>0</v>
      </c>
    </row>
    <row r="78" spans="2:5">
      <c r="B78" s="4429" t="s">
        <v>68</v>
      </c>
      <c r="C78" s="4430" t="s">
        <v>69</v>
      </c>
      <c r="D78" s="4443">
        <v>0</v>
      </c>
      <c r="E78" s="4444">
        <v>0</v>
      </c>
    </row>
    <row r="79" spans="2:5">
      <c r="B79" s="4416" t="s">
        <v>70</v>
      </c>
      <c r="C79" s="4417" t="s">
        <v>71</v>
      </c>
      <c r="D79" s="4441">
        <v>0</v>
      </c>
      <c r="E79" s="4442">
        <v>0</v>
      </c>
    </row>
    <row r="80" spans="2:5">
      <c r="B80" s="4416" t="s">
        <v>295</v>
      </c>
      <c r="C80" s="4417" t="s">
        <v>296</v>
      </c>
      <c r="D80" s="4441">
        <v>0</v>
      </c>
      <c r="E80" s="4442">
        <v>0</v>
      </c>
    </row>
    <row r="81" spans="2:5">
      <c r="B81" s="4416" t="s">
        <v>297</v>
      </c>
      <c r="C81" s="4417" t="s">
        <v>298</v>
      </c>
      <c r="D81" s="4441">
        <v>0</v>
      </c>
      <c r="E81" s="4442">
        <v>0</v>
      </c>
    </row>
    <row r="82" spans="2:5">
      <c r="B82" s="4416" t="s">
        <v>299</v>
      </c>
      <c r="C82" s="4417" t="s">
        <v>300</v>
      </c>
      <c r="D82" s="4441">
        <v>0</v>
      </c>
      <c r="E82" s="4442">
        <v>0</v>
      </c>
    </row>
    <row r="83" spans="2:5">
      <c r="B83" s="4416" t="s">
        <v>301</v>
      </c>
      <c r="C83" s="4417" t="s">
        <v>302</v>
      </c>
      <c r="D83" s="4441">
        <v>0</v>
      </c>
      <c r="E83" s="4442">
        <v>0</v>
      </c>
    </row>
    <row r="84" spans="2:5">
      <c r="B84" s="4416" t="s">
        <v>72</v>
      </c>
      <c r="C84" s="4417" t="s">
        <v>73</v>
      </c>
      <c r="D84" s="4441">
        <v>0</v>
      </c>
      <c r="E84" s="4442">
        <v>0</v>
      </c>
    </row>
    <row r="85" spans="2:5">
      <c r="B85" s="4416" t="s">
        <v>74</v>
      </c>
      <c r="C85" s="4417" t="s">
        <v>75</v>
      </c>
      <c r="D85" s="4441">
        <v>0</v>
      </c>
      <c r="E85" s="4442">
        <v>0</v>
      </c>
    </row>
    <row r="86" spans="2:5" ht="13.5" thickBot="1">
      <c r="B86" s="4431" t="s">
        <v>76</v>
      </c>
      <c r="C86" s="4432" t="s">
        <v>77</v>
      </c>
      <c r="D86" s="4445">
        <v>0</v>
      </c>
      <c r="E86" s="4446">
        <v>0</v>
      </c>
    </row>
    <row r="87" spans="2:5" ht="26.25" thickBot="1">
      <c r="B87" s="4433" t="s">
        <v>32</v>
      </c>
      <c r="C87" s="4434" t="s">
        <v>78</v>
      </c>
      <c r="D87" s="4435">
        <v>0</v>
      </c>
      <c r="E87" s="4436">
        <v>0</v>
      </c>
    </row>
    <row r="88" spans="2:5" ht="13.5" thickBot="1">
      <c r="B88" s="4413" t="s">
        <v>79</v>
      </c>
      <c r="C88" s="4414" t="s">
        <v>80</v>
      </c>
      <c r="D88" s="4415">
        <v>0</v>
      </c>
      <c r="E88" s="4426">
        <v>0</v>
      </c>
    </row>
    <row r="89" spans="2:5" ht="13.5" thickBot="1">
      <c r="B89" s="4413" t="s">
        <v>81</v>
      </c>
      <c r="C89" s="4414" t="s">
        <v>82</v>
      </c>
      <c r="D89" s="4415">
        <v>0</v>
      </c>
      <c r="E89" s="4426">
        <v>0</v>
      </c>
    </row>
    <row r="90" spans="2:5" ht="13.5" thickBot="1">
      <c r="B90" s="4413" t="s">
        <v>83</v>
      </c>
      <c r="C90" s="4414" t="s">
        <v>84</v>
      </c>
      <c r="D90" s="4415">
        <v>0</v>
      </c>
      <c r="E90" s="4438">
        <v>0</v>
      </c>
    </row>
    <row r="91" spans="2:5">
      <c r="B91" s="4413" t="s">
        <v>85</v>
      </c>
      <c r="C91" s="4414" t="s">
        <v>86</v>
      </c>
      <c r="D91" s="4458">
        <v>22427.919999999998</v>
      </c>
      <c r="E91" s="4480">
        <v>1</v>
      </c>
    </row>
    <row r="92" spans="2:5">
      <c r="B92" s="4416" t="s">
        <v>5</v>
      </c>
      <c r="C92" s="4417" t="s">
        <v>87</v>
      </c>
      <c r="D92" s="4484">
        <v>22427.919999999998</v>
      </c>
      <c r="E92" s="4485">
        <v>1</v>
      </c>
    </row>
    <row r="93" spans="2:5">
      <c r="B93" s="4416" t="s">
        <v>7</v>
      </c>
      <c r="C93" s="4417" t="s">
        <v>88</v>
      </c>
      <c r="D93" s="4484">
        <v>0</v>
      </c>
      <c r="E93" s="4485">
        <v>0</v>
      </c>
    </row>
    <row r="94" spans="2:5" ht="13.5" thickBot="1">
      <c r="B94" s="4418" t="s">
        <v>9</v>
      </c>
      <c r="C94" s="4419" t="s">
        <v>89</v>
      </c>
      <c r="D94" s="4447">
        <v>0</v>
      </c>
      <c r="E94" s="4448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118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169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374886.7</v>
      </c>
      <c r="E9" s="23">
        <f>E10+E11+E12+E13</f>
        <v>259135.51</v>
      </c>
    </row>
    <row r="10" spans="2:5">
      <c r="B10" s="14" t="s">
        <v>5</v>
      </c>
      <c r="C10" s="93" t="s">
        <v>6</v>
      </c>
      <c r="D10" s="175">
        <v>374886.7</v>
      </c>
      <c r="E10" s="226">
        <v>259135.51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374886.7</v>
      </c>
      <c r="E20" s="229">
        <f>E9-E16</f>
        <v>259135.51</v>
      </c>
      <c r="F20" s="167">
        <f>E20-E39</f>
        <v>0</v>
      </c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96901.99</v>
      </c>
      <c r="E24" s="23">
        <f>D20</f>
        <v>374886.7</v>
      </c>
    </row>
    <row r="25" spans="2:7">
      <c r="B25" s="21" t="s">
        <v>25</v>
      </c>
      <c r="C25" s="22" t="s">
        <v>26</v>
      </c>
      <c r="D25" s="95">
        <v>266859.05000000005</v>
      </c>
      <c r="E25" s="110">
        <v>-118144.27</v>
      </c>
      <c r="F25" s="50"/>
      <c r="G25" s="92"/>
    </row>
    <row r="26" spans="2:7">
      <c r="B26" s="24" t="s">
        <v>27</v>
      </c>
      <c r="C26" s="25" t="s">
        <v>28</v>
      </c>
      <c r="D26" s="96">
        <v>333438.29000000004</v>
      </c>
      <c r="E26" s="111">
        <v>98979.09</v>
      </c>
      <c r="F26" s="50"/>
    </row>
    <row r="27" spans="2:7">
      <c r="B27" s="26" t="s">
        <v>5</v>
      </c>
      <c r="C27" s="15" t="s">
        <v>29</v>
      </c>
      <c r="D27" s="175">
        <v>302720.2</v>
      </c>
      <c r="E27" s="231">
        <v>62068.43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30718.09</v>
      </c>
      <c r="E29" s="231">
        <v>36910.660000000003</v>
      </c>
      <c r="G29" s="92"/>
    </row>
    <row r="30" spans="2:7">
      <c r="B30" s="24" t="s">
        <v>32</v>
      </c>
      <c r="C30" s="27" t="s">
        <v>33</v>
      </c>
      <c r="D30" s="96">
        <v>66579.239999999991</v>
      </c>
      <c r="E30" s="111">
        <v>217123.36000000002</v>
      </c>
    </row>
    <row r="31" spans="2:7">
      <c r="B31" s="26" t="s">
        <v>5</v>
      </c>
      <c r="C31" s="15" t="s">
        <v>34</v>
      </c>
      <c r="D31" s="175">
        <v>47276.2</v>
      </c>
      <c r="E31" s="231">
        <v>46473.120000000003</v>
      </c>
      <c r="F31" s="50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1086.0999999999999</v>
      </c>
      <c r="E33" s="231">
        <v>1974.27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2797.02</v>
      </c>
      <c r="E35" s="231">
        <v>5104.21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15419.92</v>
      </c>
      <c r="E37" s="231">
        <v>163571.76</v>
      </c>
    </row>
    <row r="38" spans="2:6">
      <c r="B38" s="21" t="s">
        <v>44</v>
      </c>
      <c r="C38" s="22" t="s">
        <v>45</v>
      </c>
      <c r="D38" s="95">
        <v>11125.66</v>
      </c>
      <c r="E38" s="23">
        <v>2393.08</v>
      </c>
    </row>
    <row r="39" spans="2:6" ht="13.5" thickBot="1">
      <c r="B39" s="30" t="s">
        <v>46</v>
      </c>
      <c r="C39" s="31" t="s">
        <v>47</v>
      </c>
      <c r="D39" s="97">
        <v>374886.7</v>
      </c>
      <c r="E39" s="242">
        <f>E24+E25+E38</f>
        <v>259135.50999999998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204"/>
      <c r="E43" s="44"/>
    </row>
    <row r="44" spans="2:6">
      <c r="B44" s="39" t="s">
        <v>5</v>
      </c>
      <c r="C44" s="48" t="s">
        <v>51</v>
      </c>
      <c r="D44" s="160">
        <v>523.65300000000002</v>
      </c>
      <c r="E44" s="144">
        <v>1906.559</v>
      </c>
    </row>
    <row r="45" spans="2:6" ht="13.5" thickBot="1">
      <c r="B45" s="41" t="s">
        <v>7</v>
      </c>
      <c r="C45" s="49" t="s">
        <v>52</v>
      </c>
      <c r="D45" s="143">
        <v>1906.559</v>
      </c>
      <c r="E45" s="148">
        <v>1301.796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185.05</v>
      </c>
      <c r="E47" s="150">
        <v>196.63</v>
      </c>
    </row>
    <row r="48" spans="2:6">
      <c r="B48" s="39" t="s">
        <v>7</v>
      </c>
      <c r="C48" s="48" t="s">
        <v>54</v>
      </c>
      <c r="D48" s="160">
        <v>183.64</v>
      </c>
      <c r="E48" s="154">
        <v>192.39</v>
      </c>
    </row>
    <row r="49" spans="2:5">
      <c r="B49" s="39" t="s">
        <v>9</v>
      </c>
      <c r="C49" s="48" t="s">
        <v>55</v>
      </c>
      <c r="D49" s="160">
        <v>197.22</v>
      </c>
      <c r="E49" s="154">
        <v>199.83</v>
      </c>
    </row>
    <row r="50" spans="2:5" ht="13.5" thickBot="1">
      <c r="B50" s="41" t="s">
        <v>11</v>
      </c>
      <c r="C50" s="49" t="s">
        <v>52</v>
      </c>
      <c r="D50" s="143">
        <v>196.63</v>
      </c>
      <c r="E50" s="152">
        <v>199.06</v>
      </c>
    </row>
    <row r="51" spans="2:5" ht="13.5" thickBot="1">
      <c r="B51" s="32"/>
      <c r="C51" s="33"/>
      <c r="D51" s="153"/>
      <c r="E51" s="153"/>
    </row>
    <row r="52" spans="2:5" ht="16.5" thickBot="1">
      <c r="B52" s="4463"/>
      <c r="C52" s="4464" t="s">
        <v>56</v>
      </c>
      <c r="D52" s="4465"/>
      <c r="E52" s="4455"/>
    </row>
    <row r="53" spans="2:5" ht="23.25" customHeight="1" thickBot="1">
      <c r="B53" s="6368" t="s">
        <v>57</v>
      </c>
      <c r="C53" s="6369"/>
      <c r="D53" s="4466" t="s">
        <v>58</v>
      </c>
      <c r="E53" s="4467" t="s">
        <v>59</v>
      </c>
    </row>
    <row r="54" spans="2:5" ht="13.5" thickBot="1">
      <c r="B54" s="4468" t="s">
        <v>27</v>
      </c>
      <c r="C54" s="4457" t="s">
        <v>60</v>
      </c>
      <c r="D54" s="4492">
        <v>259135.51</v>
      </c>
      <c r="E54" s="4493">
        <v>1</v>
      </c>
    </row>
    <row r="55" spans="2:5" ht="25.5">
      <c r="B55" s="4470" t="s">
        <v>5</v>
      </c>
      <c r="C55" s="4471" t="s">
        <v>61</v>
      </c>
      <c r="D55" s="4482">
        <v>0</v>
      </c>
      <c r="E55" s="4483">
        <v>0</v>
      </c>
    </row>
    <row r="56" spans="2:5">
      <c r="B56" s="4459" t="s">
        <v>268</v>
      </c>
      <c r="C56" s="245" t="s">
        <v>269</v>
      </c>
      <c r="D56" s="4484">
        <v>0</v>
      </c>
      <c r="E56" s="4485">
        <v>0</v>
      </c>
    </row>
    <row r="57" spans="2:5">
      <c r="B57" s="246" t="s">
        <v>270</v>
      </c>
      <c r="C57" s="245" t="s">
        <v>271</v>
      </c>
      <c r="D57" s="4484">
        <v>0</v>
      </c>
      <c r="E57" s="4485">
        <v>0</v>
      </c>
    </row>
    <row r="58" spans="2:5">
      <c r="B58" s="246" t="s">
        <v>272</v>
      </c>
      <c r="C58" s="245" t="s">
        <v>273</v>
      </c>
      <c r="D58" s="247">
        <v>0</v>
      </c>
      <c r="E58" s="4485">
        <v>0</v>
      </c>
    </row>
    <row r="59" spans="2:5" ht="25.5">
      <c r="B59" s="4459" t="s">
        <v>7</v>
      </c>
      <c r="C59" s="4460" t="s">
        <v>62</v>
      </c>
      <c r="D59" s="4484">
        <v>0</v>
      </c>
      <c r="E59" s="4485">
        <v>0</v>
      </c>
    </row>
    <row r="60" spans="2:5">
      <c r="B60" s="4459" t="s">
        <v>9</v>
      </c>
      <c r="C60" s="4460" t="s">
        <v>63</v>
      </c>
      <c r="D60" s="4484">
        <v>0</v>
      </c>
      <c r="E60" s="4485">
        <v>0</v>
      </c>
    </row>
    <row r="61" spans="2:5" ht="24" customHeight="1">
      <c r="B61" s="4459" t="s">
        <v>274</v>
      </c>
      <c r="C61" s="4460" t="s">
        <v>275</v>
      </c>
      <c r="D61" s="4484">
        <v>0</v>
      </c>
      <c r="E61" s="4485">
        <v>0</v>
      </c>
    </row>
    <row r="62" spans="2:5">
      <c r="B62" s="4459" t="s">
        <v>276</v>
      </c>
      <c r="C62" s="4460" t="s">
        <v>16</v>
      </c>
      <c r="D62" s="4484">
        <v>0</v>
      </c>
      <c r="E62" s="4485">
        <v>0</v>
      </c>
    </row>
    <row r="63" spans="2:5">
      <c r="B63" s="4459" t="s">
        <v>11</v>
      </c>
      <c r="C63" s="4460" t="s">
        <v>64</v>
      </c>
      <c r="D63" s="4484">
        <v>0</v>
      </c>
      <c r="E63" s="4485">
        <v>0</v>
      </c>
    </row>
    <row r="64" spans="2:5">
      <c r="B64" s="4459" t="s">
        <v>13</v>
      </c>
      <c r="C64" s="4460" t="s">
        <v>275</v>
      </c>
      <c r="D64" s="4484">
        <v>0</v>
      </c>
      <c r="E64" s="4485">
        <v>0</v>
      </c>
    </row>
    <row r="65" spans="2:5">
      <c r="B65" s="4459" t="s">
        <v>15</v>
      </c>
      <c r="C65" s="4460" t="s">
        <v>16</v>
      </c>
      <c r="D65" s="4484">
        <v>0</v>
      </c>
      <c r="E65" s="4485">
        <v>0</v>
      </c>
    </row>
    <row r="66" spans="2:5">
      <c r="B66" s="4459" t="s">
        <v>38</v>
      </c>
      <c r="C66" s="4460" t="s">
        <v>65</v>
      </c>
      <c r="D66" s="4484">
        <v>0</v>
      </c>
      <c r="E66" s="4485">
        <v>0</v>
      </c>
    </row>
    <row r="67" spans="2:5">
      <c r="B67" s="4472" t="s">
        <v>40</v>
      </c>
      <c r="C67" s="4473" t="s">
        <v>66</v>
      </c>
      <c r="D67" s="4494">
        <v>259135.51</v>
      </c>
      <c r="E67" s="4495">
        <v>1</v>
      </c>
    </row>
    <row r="68" spans="2:5">
      <c r="B68" s="4472" t="s">
        <v>277</v>
      </c>
      <c r="C68" s="4473" t="s">
        <v>278</v>
      </c>
      <c r="D68" s="4496">
        <v>259135.51</v>
      </c>
      <c r="E68" s="4497">
        <v>1</v>
      </c>
    </row>
    <row r="69" spans="2:5">
      <c r="B69" s="4472" t="s">
        <v>279</v>
      </c>
      <c r="C69" s="4473" t="s">
        <v>280</v>
      </c>
      <c r="D69" s="4486">
        <v>0</v>
      </c>
      <c r="E69" s="4487">
        <v>0</v>
      </c>
    </row>
    <row r="70" spans="2:5">
      <c r="B70" s="4472" t="s">
        <v>281</v>
      </c>
      <c r="C70" s="4473" t="s">
        <v>282</v>
      </c>
      <c r="D70" s="4486">
        <v>0</v>
      </c>
      <c r="E70" s="4487">
        <v>0</v>
      </c>
    </row>
    <row r="71" spans="2:5">
      <c r="B71" s="4472" t="s">
        <v>283</v>
      </c>
      <c r="C71" s="4473" t="s">
        <v>284</v>
      </c>
      <c r="D71" s="4486">
        <v>0</v>
      </c>
      <c r="E71" s="4487">
        <v>0</v>
      </c>
    </row>
    <row r="72" spans="2:5" ht="25.5">
      <c r="B72" s="4472" t="s">
        <v>42</v>
      </c>
      <c r="C72" s="4473" t="s">
        <v>67</v>
      </c>
      <c r="D72" s="4486">
        <v>0</v>
      </c>
      <c r="E72" s="4487">
        <v>0</v>
      </c>
    </row>
    <row r="73" spans="2:5">
      <c r="B73" s="4472" t="s">
        <v>285</v>
      </c>
      <c r="C73" s="4473" t="s">
        <v>286</v>
      </c>
      <c r="D73" s="4486">
        <v>0</v>
      </c>
      <c r="E73" s="4487">
        <v>0</v>
      </c>
    </row>
    <row r="74" spans="2:5">
      <c r="B74" s="4472" t="s">
        <v>287</v>
      </c>
      <c r="C74" s="4473" t="s">
        <v>288</v>
      </c>
      <c r="D74" s="4486">
        <v>0</v>
      </c>
      <c r="E74" s="4487">
        <v>0</v>
      </c>
    </row>
    <row r="75" spans="2:5">
      <c r="B75" s="4472" t="s">
        <v>289</v>
      </c>
      <c r="C75" s="4473" t="s">
        <v>290</v>
      </c>
      <c r="D75" s="4484">
        <v>0</v>
      </c>
      <c r="E75" s="4487">
        <v>0</v>
      </c>
    </row>
    <row r="76" spans="2:5">
      <c r="B76" s="4472" t="s">
        <v>291</v>
      </c>
      <c r="C76" s="4473" t="s">
        <v>292</v>
      </c>
      <c r="D76" s="4486">
        <v>0</v>
      </c>
      <c r="E76" s="4487">
        <v>0</v>
      </c>
    </row>
    <row r="77" spans="2:5">
      <c r="B77" s="4472" t="s">
        <v>293</v>
      </c>
      <c r="C77" s="4473" t="s">
        <v>294</v>
      </c>
      <c r="D77" s="4486">
        <v>0</v>
      </c>
      <c r="E77" s="4487">
        <v>0</v>
      </c>
    </row>
    <row r="78" spans="2:5">
      <c r="B78" s="4472" t="s">
        <v>68</v>
      </c>
      <c r="C78" s="4473" t="s">
        <v>69</v>
      </c>
      <c r="D78" s="4486">
        <v>0</v>
      </c>
      <c r="E78" s="4487">
        <v>0</v>
      </c>
    </row>
    <row r="79" spans="2:5">
      <c r="B79" s="4459" t="s">
        <v>70</v>
      </c>
      <c r="C79" s="4460" t="s">
        <v>71</v>
      </c>
      <c r="D79" s="4484">
        <v>0</v>
      </c>
      <c r="E79" s="4485">
        <v>0</v>
      </c>
    </row>
    <row r="80" spans="2:5">
      <c r="B80" s="4459" t="s">
        <v>295</v>
      </c>
      <c r="C80" s="4460" t="s">
        <v>296</v>
      </c>
      <c r="D80" s="4484">
        <v>0</v>
      </c>
      <c r="E80" s="4485">
        <v>0</v>
      </c>
    </row>
    <row r="81" spans="2:5">
      <c r="B81" s="4459" t="s">
        <v>297</v>
      </c>
      <c r="C81" s="4460" t="s">
        <v>298</v>
      </c>
      <c r="D81" s="4484">
        <v>0</v>
      </c>
      <c r="E81" s="4485">
        <v>0</v>
      </c>
    </row>
    <row r="82" spans="2:5">
      <c r="B82" s="4459" t="s">
        <v>299</v>
      </c>
      <c r="C82" s="4460" t="s">
        <v>300</v>
      </c>
      <c r="D82" s="4484">
        <v>0</v>
      </c>
      <c r="E82" s="4485">
        <v>0</v>
      </c>
    </row>
    <row r="83" spans="2:5">
      <c r="B83" s="4459" t="s">
        <v>301</v>
      </c>
      <c r="C83" s="4460" t="s">
        <v>302</v>
      </c>
      <c r="D83" s="4484">
        <v>0</v>
      </c>
      <c r="E83" s="4485">
        <v>0</v>
      </c>
    </row>
    <row r="84" spans="2:5">
      <c r="B84" s="4459" t="s">
        <v>72</v>
      </c>
      <c r="C84" s="4460" t="s">
        <v>73</v>
      </c>
      <c r="D84" s="4484">
        <v>0</v>
      </c>
      <c r="E84" s="4485">
        <v>0</v>
      </c>
    </row>
    <row r="85" spans="2:5">
      <c r="B85" s="4459" t="s">
        <v>74</v>
      </c>
      <c r="C85" s="4460" t="s">
        <v>75</v>
      </c>
      <c r="D85" s="4484">
        <v>0</v>
      </c>
      <c r="E85" s="4485">
        <v>0</v>
      </c>
    </row>
    <row r="86" spans="2:5" ht="13.5" thickBot="1">
      <c r="B86" s="4474" t="s">
        <v>76</v>
      </c>
      <c r="C86" s="4475" t="s">
        <v>77</v>
      </c>
      <c r="D86" s="4488">
        <v>0</v>
      </c>
      <c r="E86" s="4489">
        <v>0</v>
      </c>
    </row>
    <row r="87" spans="2:5" ht="26.25" thickBot="1">
      <c r="B87" s="4476" t="s">
        <v>32</v>
      </c>
      <c r="C87" s="4477" t="s">
        <v>78</v>
      </c>
      <c r="D87" s="4478">
        <v>0</v>
      </c>
      <c r="E87" s="4479">
        <v>0</v>
      </c>
    </row>
    <row r="88" spans="2:5" ht="13.5" thickBot="1">
      <c r="B88" s="4456" t="s">
        <v>79</v>
      </c>
      <c r="C88" s="4457" t="s">
        <v>80</v>
      </c>
      <c r="D88" s="4458">
        <v>0</v>
      </c>
      <c r="E88" s="4469">
        <v>0</v>
      </c>
    </row>
    <row r="89" spans="2:5" ht="13.5" thickBot="1">
      <c r="B89" s="4456" t="s">
        <v>81</v>
      </c>
      <c r="C89" s="4457" t="s">
        <v>82</v>
      </c>
      <c r="D89" s="4458">
        <v>0</v>
      </c>
      <c r="E89" s="4469">
        <v>0</v>
      </c>
    </row>
    <row r="90" spans="2:5" ht="13.5" thickBot="1">
      <c r="B90" s="4456" t="s">
        <v>83</v>
      </c>
      <c r="C90" s="4457" t="s">
        <v>84</v>
      </c>
      <c r="D90" s="4458">
        <v>0</v>
      </c>
      <c r="E90" s="4481">
        <v>0</v>
      </c>
    </row>
    <row r="91" spans="2:5">
      <c r="B91" s="4456" t="s">
        <v>85</v>
      </c>
      <c r="C91" s="4457" t="s">
        <v>86</v>
      </c>
      <c r="D91" s="4501">
        <v>259135.51</v>
      </c>
      <c r="E91" s="4524">
        <v>1</v>
      </c>
    </row>
    <row r="92" spans="2:5">
      <c r="B92" s="4459" t="s">
        <v>5</v>
      </c>
      <c r="C92" s="4460" t="s">
        <v>87</v>
      </c>
      <c r="D92" s="4528">
        <v>259135.51</v>
      </c>
      <c r="E92" s="4529">
        <v>1</v>
      </c>
    </row>
    <row r="93" spans="2:5">
      <c r="B93" s="4459" t="s">
        <v>7</v>
      </c>
      <c r="C93" s="4460" t="s">
        <v>88</v>
      </c>
      <c r="D93" s="4528">
        <v>0</v>
      </c>
      <c r="E93" s="4529">
        <v>0</v>
      </c>
    </row>
    <row r="94" spans="2:5" ht="13.5" thickBot="1">
      <c r="B94" s="4461" t="s">
        <v>9</v>
      </c>
      <c r="C94" s="4462" t="s">
        <v>89</v>
      </c>
      <c r="D94" s="4490">
        <v>0</v>
      </c>
      <c r="E94" s="4491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5000000000000004" bottom="0.42" header="0.5" footer="0.5"/>
  <pageSetup paperSize="9" scale="70" orientation="portrait" r:id="rId1"/>
  <headerFooter alignWithMargins="0"/>
</worksheet>
</file>

<file path=xl/worksheets/sheet119.xml><?xml version="1.0" encoding="utf-8"?>
<worksheet xmlns="http://schemas.openxmlformats.org/spreadsheetml/2006/main" xmlns:r="http://schemas.openxmlformats.org/officeDocument/2006/relationships">
  <dimension ref="A1:G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5703125" style="43" customWidth="1"/>
    <col min="7" max="7" width="11.140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170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16459.919999999998</v>
      </c>
      <c r="E9" s="219"/>
    </row>
    <row r="10" spans="2:5">
      <c r="B10" s="14" t="s">
        <v>5</v>
      </c>
      <c r="C10" s="93" t="s">
        <v>6</v>
      </c>
      <c r="D10" s="175">
        <v>16459.919999999998</v>
      </c>
      <c r="E10" s="220"/>
    </row>
    <row r="11" spans="2:5">
      <c r="B11" s="14" t="s">
        <v>7</v>
      </c>
      <c r="C11" s="93" t="s">
        <v>8</v>
      </c>
      <c r="D11" s="175"/>
      <c r="E11" s="220"/>
    </row>
    <row r="12" spans="2:5" ht="25.5">
      <c r="B12" s="14" t="s">
        <v>9</v>
      </c>
      <c r="C12" s="93" t="s">
        <v>10</v>
      </c>
      <c r="D12" s="175"/>
      <c r="E12" s="220"/>
    </row>
    <row r="13" spans="2:5">
      <c r="B13" s="14" t="s">
        <v>11</v>
      </c>
      <c r="C13" s="93" t="s">
        <v>12</v>
      </c>
      <c r="D13" s="175"/>
      <c r="E13" s="220"/>
    </row>
    <row r="14" spans="2:5">
      <c r="B14" s="14" t="s">
        <v>13</v>
      </c>
      <c r="C14" s="93" t="s">
        <v>14</v>
      </c>
      <c r="D14" s="175"/>
      <c r="E14" s="220"/>
    </row>
    <row r="15" spans="2:5" ht="13.5" thickBot="1">
      <c r="B15" s="14" t="s">
        <v>15</v>
      </c>
      <c r="C15" s="93" t="s">
        <v>16</v>
      </c>
      <c r="D15" s="175"/>
      <c r="E15" s="220"/>
    </row>
    <row r="16" spans="2:5">
      <c r="B16" s="12" t="s">
        <v>17</v>
      </c>
      <c r="C16" s="13" t="s">
        <v>18</v>
      </c>
      <c r="D16" s="95"/>
      <c r="E16" s="219"/>
    </row>
    <row r="17" spans="2:7">
      <c r="B17" s="14" t="s">
        <v>5</v>
      </c>
      <c r="C17" s="93" t="s">
        <v>14</v>
      </c>
      <c r="D17" s="176"/>
      <c r="E17" s="221"/>
    </row>
    <row r="18" spans="2:7" ht="25.5">
      <c r="B18" s="14" t="s">
        <v>7</v>
      </c>
      <c r="C18" s="93" t="s">
        <v>19</v>
      </c>
      <c r="D18" s="175"/>
      <c r="E18" s="220"/>
    </row>
    <row r="19" spans="2:7" ht="13.5" thickBot="1">
      <c r="B19" s="16" t="s">
        <v>9</v>
      </c>
      <c r="C19" s="94" t="s">
        <v>20</v>
      </c>
      <c r="D19" s="177"/>
      <c r="E19" s="222"/>
    </row>
    <row r="20" spans="2:7" ht="13.5" thickBot="1">
      <c r="B20" s="6366" t="s">
        <v>21</v>
      </c>
      <c r="C20" s="6367"/>
      <c r="D20" s="178">
        <f>D9-D16</f>
        <v>16459.919999999998</v>
      </c>
      <c r="E20" s="223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8954.61</v>
      </c>
      <c r="E24" s="23">
        <f>D20</f>
        <v>16459.919999999998</v>
      </c>
    </row>
    <row r="25" spans="2:7">
      <c r="B25" s="21" t="s">
        <v>25</v>
      </c>
      <c r="C25" s="22" t="s">
        <v>26</v>
      </c>
      <c r="D25" s="95">
        <v>7134.23</v>
      </c>
      <c r="E25" s="238">
        <v>-16290.530000000002</v>
      </c>
      <c r="F25" s="50"/>
    </row>
    <row r="26" spans="2:7">
      <c r="B26" s="24" t="s">
        <v>27</v>
      </c>
      <c r="C26" s="25" t="s">
        <v>28</v>
      </c>
      <c r="D26" s="96">
        <v>7380.9</v>
      </c>
      <c r="E26" s="239">
        <v>1309.3400000000001</v>
      </c>
    </row>
    <row r="27" spans="2:7">
      <c r="B27" s="26" t="s">
        <v>5</v>
      </c>
      <c r="C27" s="15" t="s">
        <v>29</v>
      </c>
      <c r="D27" s="175">
        <v>6466.68</v>
      </c>
      <c r="E27" s="240">
        <v>517.45000000000005</v>
      </c>
      <c r="F27" s="50"/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>
        <v>914.22</v>
      </c>
      <c r="E29" s="240">
        <v>791.89</v>
      </c>
    </row>
    <row r="30" spans="2:7">
      <c r="B30" s="24" t="s">
        <v>32</v>
      </c>
      <c r="C30" s="27" t="s">
        <v>33</v>
      </c>
      <c r="D30" s="96">
        <v>246.67</v>
      </c>
      <c r="E30" s="239">
        <v>17599.870000000003</v>
      </c>
    </row>
    <row r="31" spans="2:7">
      <c r="B31" s="26" t="s">
        <v>5</v>
      </c>
      <c r="C31" s="15" t="s">
        <v>34</v>
      </c>
      <c r="D31" s="175"/>
      <c r="E31" s="240">
        <v>2323.91</v>
      </c>
    </row>
    <row r="32" spans="2:7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>
        <v>39.74</v>
      </c>
      <c r="E33" s="240">
        <v>91.9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>
        <v>206.93</v>
      </c>
      <c r="E35" s="240">
        <v>158.61000000000001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/>
      <c r="E37" s="240">
        <v>15025.45</v>
      </c>
    </row>
    <row r="38" spans="2:6">
      <c r="B38" s="21" t="s">
        <v>44</v>
      </c>
      <c r="C38" s="22" t="s">
        <v>45</v>
      </c>
      <c r="D38" s="95">
        <v>371.08</v>
      </c>
      <c r="E38" s="23">
        <v>-168.14</v>
      </c>
    </row>
    <row r="39" spans="2:6" ht="13.5" thickBot="1">
      <c r="B39" s="30" t="s">
        <v>46</v>
      </c>
      <c r="C39" s="31" t="s">
        <v>47</v>
      </c>
      <c r="D39" s="97">
        <v>16459.920000000002</v>
      </c>
      <c r="E39" s="242" t="s">
        <v>244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74.102999999999994</v>
      </c>
      <c r="E44" s="144">
        <v>131.42699999999999</v>
      </c>
    </row>
    <row r="45" spans="2:6" ht="13.5" thickBot="1">
      <c r="B45" s="41" t="s">
        <v>7</v>
      </c>
      <c r="C45" s="49" t="s">
        <v>52</v>
      </c>
      <c r="D45" s="143">
        <v>131.42699999999999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120.84</v>
      </c>
      <c r="E47" s="150">
        <v>125.24</v>
      </c>
    </row>
    <row r="48" spans="2:6">
      <c r="B48" s="39" t="s">
        <v>7</v>
      </c>
      <c r="C48" s="48" t="s">
        <v>54</v>
      </c>
      <c r="D48" s="160">
        <v>118.88</v>
      </c>
      <c r="E48" s="154">
        <v>122.87</v>
      </c>
    </row>
    <row r="49" spans="2:5">
      <c r="B49" s="39" t="s">
        <v>9</v>
      </c>
      <c r="C49" s="48" t="s">
        <v>55</v>
      </c>
      <c r="D49" s="160">
        <v>126.17</v>
      </c>
      <c r="E49" s="154">
        <v>126.77</v>
      </c>
    </row>
    <row r="50" spans="2:5" ht="13.5" thickBot="1">
      <c r="B50" s="41" t="s">
        <v>11</v>
      </c>
      <c r="C50" s="49" t="s">
        <v>52</v>
      </c>
      <c r="D50" s="143">
        <v>125.24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4506"/>
      <c r="C52" s="4507" t="s">
        <v>56</v>
      </c>
      <c r="D52" s="4508"/>
      <c r="E52" s="4498"/>
    </row>
    <row r="53" spans="2:5" ht="23.25" customHeight="1" thickBot="1">
      <c r="B53" s="6368" t="s">
        <v>57</v>
      </c>
      <c r="C53" s="6369"/>
      <c r="D53" s="4509" t="s">
        <v>58</v>
      </c>
      <c r="E53" s="4510" t="s">
        <v>59</v>
      </c>
    </row>
    <row r="54" spans="2:5" ht="13.5" thickBot="1">
      <c r="B54" s="4511" t="s">
        <v>27</v>
      </c>
      <c r="C54" s="4500" t="s">
        <v>60</v>
      </c>
      <c r="D54" s="4512">
        <v>0</v>
      </c>
      <c r="E54" s="4513">
        <v>0</v>
      </c>
    </row>
    <row r="55" spans="2:5" ht="25.5">
      <c r="B55" s="4514" t="s">
        <v>5</v>
      </c>
      <c r="C55" s="4515" t="s">
        <v>61</v>
      </c>
      <c r="D55" s="4526">
        <v>0</v>
      </c>
      <c r="E55" s="4527">
        <v>0</v>
      </c>
    </row>
    <row r="56" spans="2:5">
      <c r="B56" s="4502" t="s">
        <v>268</v>
      </c>
      <c r="C56" s="245" t="s">
        <v>269</v>
      </c>
      <c r="D56" s="4528">
        <v>0</v>
      </c>
      <c r="E56" s="4529">
        <v>0</v>
      </c>
    </row>
    <row r="57" spans="2:5">
      <c r="B57" s="246" t="s">
        <v>270</v>
      </c>
      <c r="C57" s="245" t="s">
        <v>271</v>
      </c>
      <c r="D57" s="4528">
        <v>0</v>
      </c>
      <c r="E57" s="4529">
        <v>0</v>
      </c>
    </row>
    <row r="58" spans="2:5">
      <c r="B58" s="246" t="s">
        <v>272</v>
      </c>
      <c r="C58" s="245" t="s">
        <v>273</v>
      </c>
      <c r="D58" s="247">
        <v>0</v>
      </c>
      <c r="E58" s="4529">
        <v>0</v>
      </c>
    </row>
    <row r="59" spans="2:5" ht="25.5">
      <c r="B59" s="4502" t="s">
        <v>7</v>
      </c>
      <c r="C59" s="4503" t="s">
        <v>62</v>
      </c>
      <c r="D59" s="4528">
        <v>0</v>
      </c>
      <c r="E59" s="4529">
        <v>0</v>
      </c>
    </row>
    <row r="60" spans="2:5">
      <c r="B60" s="4502" t="s">
        <v>9</v>
      </c>
      <c r="C60" s="4503" t="s">
        <v>63</v>
      </c>
      <c r="D60" s="4528">
        <v>0</v>
      </c>
      <c r="E60" s="4529">
        <v>0</v>
      </c>
    </row>
    <row r="61" spans="2:5" ht="24" customHeight="1">
      <c r="B61" s="4502" t="s">
        <v>274</v>
      </c>
      <c r="C61" s="4503" t="s">
        <v>275</v>
      </c>
      <c r="D61" s="4528">
        <v>0</v>
      </c>
      <c r="E61" s="4529">
        <v>0</v>
      </c>
    </row>
    <row r="62" spans="2:5">
      <c r="B62" s="4502" t="s">
        <v>276</v>
      </c>
      <c r="C62" s="4503" t="s">
        <v>16</v>
      </c>
      <c r="D62" s="4528">
        <v>0</v>
      </c>
      <c r="E62" s="4529">
        <v>0</v>
      </c>
    </row>
    <row r="63" spans="2:5">
      <c r="B63" s="4502" t="s">
        <v>11</v>
      </c>
      <c r="C63" s="4503" t="s">
        <v>64</v>
      </c>
      <c r="D63" s="4528">
        <v>0</v>
      </c>
      <c r="E63" s="4529">
        <v>0</v>
      </c>
    </row>
    <row r="64" spans="2:5">
      <c r="B64" s="4502" t="s">
        <v>13</v>
      </c>
      <c r="C64" s="4503" t="s">
        <v>275</v>
      </c>
      <c r="D64" s="4528">
        <v>0</v>
      </c>
      <c r="E64" s="4529">
        <v>0</v>
      </c>
    </row>
    <row r="65" spans="2:5">
      <c r="B65" s="4502" t="s">
        <v>15</v>
      </c>
      <c r="C65" s="4503" t="s">
        <v>16</v>
      </c>
      <c r="D65" s="4528">
        <v>0</v>
      </c>
      <c r="E65" s="4529">
        <v>0</v>
      </c>
    </row>
    <row r="66" spans="2:5">
      <c r="B66" s="4502" t="s">
        <v>38</v>
      </c>
      <c r="C66" s="4503" t="s">
        <v>65</v>
      </c>
      <c r="D66" s="4528">
        <v>0</v>
      </c>
      <c r="E66" s="4529">
        <v>0</v>
      </c>
    </row>
    <row r="67" spans="2:5">
      <c r="B67" s="4516" t="s">
        <v>40</v>
      </c>
      <c r="C67" s="4517" t="s">
        <v>66</v>
      </c>
      <c r="D67" s="4530">
        <v>0</v>
      </c>
      <c r="E67" s="4529">
        <v>0</v>
      </c>
    </row>
    <row r="68" spans="2:5">
      <c r="B68" s="4516" t="s">
        <v>277</v>
      </c>
      <c r="C68" s="4517" t="s">
        <v>278</v>
      </c>
      <c r="D68" s="4530">
        <v>0</v>
      </c>
      <c r="E68" s="4529">
        <v>0</v>
      </c>
    </row>
    <row r="69" spans="2:5">
      <c r="B69" s="4516" t="s">
        <v>279</v>
      </c>
      <c r="C69" s="4517" t="s">
        <v>280</v>
      </c>
      <c r="D69" s="4530">
        <v>0</v>
      </c>
      <c r="E69" s="4531">
        <v>0</v>
      </c>
    </row>
    <row r="70" spans="2:5">
      <c r="B70" s="4516" t="s">
        <v>281</v>
      </c>
      <c r="C70" s="4517" t="s">
        <v>282</v>
      </c>
      <c r="D70" s="4530">
        <v>0</v>
      </c>
      <c r="E70" s="4531">
        <v>0</v>
      </c>
    </row>
    <row r="71" spans="2:5">
      <c r="B71" s="4516" t="s">
        <v>283</v>
      </c>
      <c r="C71" s="4517" t="s">
        <v>284</v>
      </c>
      <c r="D71" s="4530">
        <v>0</v>
      </c>
      <c r="E71" s="4531">
        <v>0</v>
      </c>
    </row>
    <row r="72" spans="2:5" ht="25.5">
      <c r="B72" s="4516" t="s">
        <v>42</v>
      </c>
      <c r="C72" s="4517" t="s">
        <v>67</v>
      </c>
      <c r="D72" s="4530">
        <v>0</v>
      </c>
      <c r="E72" s="4531">
        <v>0</v>
      </c>
    </row>
    <row r="73" spans="2:5">
      <c r="B73" s="4516" t="s">
        <v>285</v>
      </c>
      <c r="C73" s="4517" t="s">
        <v>286</v>
      </c>
      <c r="D73" s="4530">
        <v>0</v>
      </c>
      <c r="E73" s="4531">
        <v>0</v>
      </c>
    </row>
    <row r="74" spans="2:5">
      <c r="B74" s="4516" t="s">
        <v>287</v>
      </c>
      <c r="C74" s="4517" t="s">
        <v>288</v>
      </c>
      <c r="D74" s="4530">
        <v>0</v>
      </c>
      <c r="E74" s="4531">
        <v>0</v>
      </c>
    </row>
    <row r="75" spans="2:5">
      <c r="B75" s="4516" t="s">
        <v>289</v>
      </c>
      <c r="C75" s="4517" t="s">
        <v>290</v>
      </c>
      <c r="D75" s="4528">
        <v>0</v>
      </c>
      <c r="E75" s="4531">
        <v>0</v>
      </c>
    </row>
    <row r="76" spans="2:5">
      <c r="B76" s="4516" t="s">
        <v>291</v>
      </c>
      <c r="C76" s="4517" t="s">
        <v>292</v>
      </c>
      <c r="D76" s="4530">
        <v>0</v>
      </c>
      <c r="E76" s="4531">
        <v>0</v>
      </c>
    </row>
    <row r="77" spans="2:5">
      <c r="B77" s="4516" t="s">
        <v>293</v>
      </c>
      <c r="C77" s="4517" t="s">
        <v>294</v>
      </c>
      <c r="D77" s="4530">
        <v>0</v>
      </c>
      <c r="E77" s="4531">
        <v>0</v>
      </c>
    </row>
    <row r="78" spans="2:5">
      <c r="B78" s="4516" t="s">
        <v>68</v>
      </c>
      <c r="C78" s="4517" t="s">
        <v>69</v>
      </c>
      <c r="D78" s="4530">
        <v>0</v>
      </c>
      <c r="E78" s="4531">
        <v>0</v>
      </c>
    </row>
    <row r="79" spans="2:5">
      <c r="B79" s="4502" t="s">
        <v>70</v>
      </c>
      <c r="C79" s="4503" t="s">
        <v>71</v>
      </c>
      <c r="D79" s="4528">
        <v>0</v>
      </c>
      <c r="E79" s="4529">
        <v>0</v>
      </c>
    </row>
    <row r="80" spans="2:5">
      <c r="B80" s="4502" t="s">
        <v>295</v>
      </c>
      <c r="C80" s="4503" t="s">
        <v>296</v>
      </c>
      <c r="D80" s="4528">
        <v>0</v>
      </c>
      <c r="E80" s="4529">
        <v>0</v>
      </c>
    </row>
    <row r="81" spans="2:5">
      <c r="B81" s="4502" t="s">
        <v>297</v>
      </c>
      <c r="C81" s="4503" t="s">
        <v>298</v>
      </c>
      <c r="D81" s="4528">
        <v>0</v>
      </c>
      <c r="E81" s="4529">
        <v>0</v>
      </c>
    </row>
    <row r="82" spans="2:5">
      <c r="B82" s="4502" t="s">
        <v>299</v>
      </c>
      <c r="C82" s="4503" t="s">
        <v>300</v>
      </c>
      <c r="D82" s="4528">
        <v>0</v>
      </c>
      <c r="E82" s="4529">
        <v>0</v>
      </c>
    </row>
    <row r="83" spans="2:5">
      <c r="B83" s="4502" t="s">
        <v>301</v>
      </c>
      <c r="C83" s="4503" t="s">
        <v>302</v>
      </c>
      <c r="D83" s="4528">
        <v>0</v>
      </c>
      <c r="E83" s="4529">
        <v>0</v>
      </c>
    </row>
    <row r="84" spans="2:5">
      <c r="B84" s="4502" t="s">
        <v>72</v>
      </c>
      <c r="C84" s="4503" t="s">
        <v>73</v>
      </c>
      <c r="D84" s="4528">
        <v>0</v>
      </c>
      <c r="E84" s="4529">
        <v>0</v>
      </c>
    </row>
    <row r="85" spans="2:5">
      <c r="B85" s="4502" t="s">
        <v>74</v>
      </c>
      <c r="C85" s="4503" t="s">
        <v>75</v>
      </c>
      <c r="D85" s="4528">
        <v>0</v>
      </c>
      <c r="E85" s="4529">
        <v>0</v>
      </c>
    </row>
    <row r="86" spans="2:5" ht="13.5" thickBot="1">
      <c r="B86" s="4518" t="s">
        <v>76</v>
      </c>
      <c r="C86" s="4519" t="s">
        <v>77</v>
      </c>
      <c r="D86" s="4532">
        <v>0</v>
      </c>
      <c r="E86" s="4533">
        <v>0</v>
      </c>
    </row>
    <row r="87" spans="2:5" ht="26.25" thickBot="1">
      <c r="B87" s="4520" t="s">
        <v>32</v>
      </c>
      <c r="C87" s="4521" t="s">
        <v>78</v>
      </c>
      <c r="D87" s="4522">
        <v>0</v>
      </c>
      <c r="E87" s="4523">
        <v>0</v>
      </c>
    </row>
    <row r="88" spans="2:5" ht="13.5" thickBot="1">
      <c r="B88" s="4499" t="s">
        <v>79</v>
      </c>
      <c r="C88" s="4500" t="s">
        <v>80</v>
      </c>
      <c r="D88" s="4501">
        <v>0</v>
      </c>
      <c r="E88" s="4513">
        <v>0</v>
      </c>
    </row>
    <row r="89" spans="2:5" ht="13.5" thickBot="1">
      <c r="B89" s="4499" t="s">
        <v>81</v>
      </c>
      <c r="C89" s="4500" t="s">
        <v>82</v>
      </c>
      <c r="D89" s="4501">
        <v>0</v>
      </c>
      <c r="E89" s="4513">
        <v>0</v>
      </c>
    </row>
    <row r="90" spans="2:5" ht="13.5" thickBot="1">
      <c r="B90" s="4499" t="s">
        <v>83</v>
      </c>
      <c r="C90" s="4500" t="s">
        <v>84</v>
      </c>
      <c r="D90" s="4501">
        <v>0</v>
      </c>
      <c r="E90" s="4525">
        <v>0</v>
      </c>
    </row>
    <row r="91" spans="2:5">
      <c r="B91" s="4499" t="s">
        <v>85</v>
      </c>
      <c r="C91" s="4500" t="s">
        <v>86</v>
      </c>
      <c r="D91" s="4501">
        <v>0</v>
      </c>
      <c r="E91" s="4524">
        <v>0</v>
      </c>
    </row>
    <row r="92" spans="2:5">
      <c r="B92" s="4502" t="s">
        <v>5</v>
      </c>
      <c r="C92" s="4503" t="s">
        <v>87</v>
      </c>
      <c r="D92" s="4528">
        <v>0</v>
      </c>
      <c r="E92" s="4529">
        <v>0</v>
      </c>
    </row>
    <row r="93" spans="2:5">
      <c r="B93" s="4502" t="s">
        <v>7</v>
      </c>
      <c r="C93" s="4503" t="s">
        <v>88</v>
      </c>
      <c r="D93" s="4528">
        <v>0</v>
      </c>
      <c r="E93" s="4529">
        <v>0</v>
      </c>
    </row>
    <row r="94" spans="2:5" ht="13.5" thickBot="1">
      <c r="B94" s="4504" t="s">
        <v>9</v>
      </c>
      <c r="C94" s="4505" t="s">
        <v>89</v>
      </c>
      <c r="D94" s="4534">
        <v>0</v>
      </c>
      <c r="E94" s="4535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1.140625" style="43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129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47183.1</v>
      </c>
      <c r="E9" s="23">
        <f>E10+E11+E12+E13</f>
        <v>174046.62</v>
      </c>
    </row>
    <row r="10" spans="2:5">
      <c r="B10" s="14" t="s">
        <v>5</v>
      </c>
      <c r="C10" s="93" t="s">
        <v>6</v>
      </c>
      <c r="D10" s="175">
        <f>25441.19+21457.98</f>
        <v>46899.17</v>
      </c>
      <c r="E10" s="226">
        <f>78030.25+95951.48</f>
        <v>173981.72999999998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283.93</v>
      </c>
      <c r="E13" s="226">
        <f>E14</f>
        <v>64.89</v>
      </c>
    </row>
    <row r="14" spans="2:5">
      <c r="B14" s="14" t="s">
        <v>13</v>
      </c>
      <c r="C14" s="93" t="s">
        <v>14</v>
      </c>
      <c r="D14" s="175">
        <v>283.93</v>
      </c>
      <c r="E14" s="226">
        <v>64.89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143.29</v>
      </c>
      <c r="E16" s="23">
        <f>E17+E18+E19</f>
        <v>176.22</v>
      </c>
    </row>
    <row r="17" spans="2:7">
      <c r="B17" s="14" t="s">
        <v>5</v>
      </c>
      <c r="C17" s="93" t="s">
        <v>14</v>
      </c>
      <c r="D17" s="176">
        <v>143.29</v>
      </c>
      <c r="E17" s="227">
        <v>176.22</v>
      </c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47039.81</v>
      </c>
      <c r="E20" s="229">
        <f>E9-E16</f>
        <v>173870.4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47039.81</v>
      </c>
    </row>
    <row r="25" spans="2:7">
      <c r="B25" s="21" t="s">
        <v>25</v>
      </c>
      <c r="C25" s="22" t="s">
        <v>26</v>
      </c>
      <c r="D25" s="95">
        <v>47048.36</v>
      </c>
      <c r="E25" s="110">
        <v>128674.51</v>
      </c>
      <c r="F25" s="50"/>
      <c r="G25" s="92"/>
    </row>
    <row r="26" spans="2:7">
      <c r="B26" s="24" t="s">
        <v>27</v>
      </c>
      <c r="C26" s="25" t="s">
        <v>28</v>
      </c>
      <c r="D26" s="96">
        <v>48084.800000000003</v>
      </c>
      <c r="E26" s="111">
        <v>141625.28</v>
      </c>
      <c r="F26" s="50"/>
    </row>
    <row r="27" spans="2:7">
      <c r="B27" s="26" t="s">
        <v>5</v>
      </c>
      <c r="C27" s="15" t="s">
        <v>29</v>
      </c>
      <c r="D27" s="175">
        <v>47394.23</v>
      </c>
      <c r="E27" s="231">
        <v>138912.95000000001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690.56999999999994</v>
      </c>
      <c r="E29" s="231">
        <v>2712.33</v>
      </c>
      <c r="G29" s="92"/>
    </row>
    <row r="30" spans="2:7">
      <c r="B30" s="24" t="s">
        <v>32</v>
      </c>
      <c r="C30" s="27" t="s">
        <v>33</v>
      </c>
      <c r="D30" s="96">
        <v>1036.44</v>
      </c>
      <c r="E30" s="111">
        <v>12950.77</v>
      </c>
      <c r="G30" s="92"/>
    </row>
    <row r="31" spans="2:7">
      <c r="B31" s="26" t="s">
        <v>5</v>
      </c>
      <c r="C31" s="15" t="s">
        <v>34</v>
      </c>
      <c r="D31" s="175">
        <v>23.7</v>
      </c>
      <c r="E31" s="231">
        <v>4627.59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>
        <v>1012.74</v>
      </c>
      <c r="E33" s="231">
        <v>6404.52</v>
      </c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/>
      <c r="E37" s="231">
        <v>1918.66</v>
      </c>
    </row>
    <row r="38" spans="2:8">
      <c r="B38" s="21" t="s">
        <v>44</v>
      </c>
      <c r="C38" s="22" t="s">
        <v>45</v>
      </c>
      <c r="D38" s="95">
        <v>-8.5500000000000007</v>
      </c>
      <c r="E38" s="23">
        <v>-1843.92</v>
      </c>
    </row>
    <row r="39" spans="2:8" ht="13.5" thickBot="1">
      <c r="B39" s="30" t="s">
        <v>46</v>
      </c>
      <c r="C39" s="31" t="s">
        <v>47</v>
      </c>
      <c r="D39" s="97">
        <v>47039.81</v>
      </c>
      <c r="E39" s="242">
        <f>E24+E25+E38</f>
        <v>173870.4</v>
      </c>
      <c r="F39" s="99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11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/>
      <c r="E44" s="144">
        <v>4699.8921</v>
      </c>
    </row>
    <row r="45" spans="2:8" ht="13.5" thickBot="1">
      <c r="B45" s="41" t="s">
        <v>7</v>
      </c>
      <c r="C45" s="49" t="s">
        <v>52</v>
      </c>
      <c r="D45" s="143">
        <v>4699.8921</v>
      </c>
      <c r="E45" s="148">
        <v>17786.871299999999</v>
      </c>
      <c r="F45" s="145"/>
      <c r="G45" s="92"/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/>
      <c r="E47" s="150">
        <v>10.008699999999999</v>
      </c>
      <c r="H47" s="92"/>
    </row>
    <row r="48" spans="2:8">
      <c r="B48" s="39" t="s">
        <v>7</v>
      </c>
      <c r="C48" s="48" t="s">
        <v>54</v>
      </c>
      <c r="D48" s="160">
        <v>9.9312000000000005</v>
      </c>
      <c r="E48" s="202">
        <v>9.7224000000000004</v>
      </c>
    </row>
    <row r="49" spans="2:8">
      <c r="B49" s="39" t="s">
        <v>9</v>
      </c>
      <c r="C49" s="48" t="s">
        <v>55</v>
      </c>
      <c r="D49" s="160">
        <v>10.0961</v>
      </c>
      <c r="E49" s="202">
        <v>10.1282</v>
      </c>
    </row>
    <row r="50" spans="2:8" ht="13.5" thickBot="1">
      <c r="B50" s="41" t="s">
        <v>11</v>
      </c>
      <c r="C50" s="49" t="s">
        <v>52</v>
      </c>
      <c r="D50" s="143">
        <v>10.008699999999999</v>
      </c>
      <c r="E50" s="152">
        <v>9.7752098762866702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745"/>
      <c r="C52" s="746" t="s">
        <v>56</v>
      </c>
      <c r="D52" s="747"/>
      <c r="E52" s="737"/>
    </row>
    <row r="53" spans="2:8" ht="23.25" customHeight="1" thickBot="1">
      <c r="B53" s="6368" t="s">
        <v>57</v>
      </c>
      <c r="C53" s="6369"/>
      <c r="D53" s="748" t="s">
        <v>58</v>
      </c>
      <c r="E53" s="749" t="s">
        <v>59</v>
      </c>
    </row>
    <row r="54" spans="2:8" ht="13.5" thickBot="1">
      <c r="B54" s="750" t="s">
        <v>27</v>
      </c>
      <c r="C54" s="739" t="s">
        <v>60</v>
      </c>
      <c r="D54" s="773">
        <v>173981.72999999998</v>
      </c>
      <c r="E54" s="774">
        <v>1.0006403045026639</v>
      </c>
    </row>
    <row r="55" spans="2:8" ht="25.5">
      <c r="B55" s="752" t="s">
        <v>5</v>
      </c>
      <c r="C55" s="753" t="s">
        <v>61</v>
      </c>
      <c r="D55" s="763">
        <v>0</v>
      </c>
      <c r="E55" s="764">
        <v>0</v>
      </c>
    </row>
    <row r="56" spans="2:8">
      <c r="B56" s="741" t="s">
        <v>268</v>
      </c>
      <c r="C56" s="245" t="s">
        <v>269</v>
      </c>
      <c r="D56" s="765">
        <v>0</v>
      </c>
      <c r="E56" s="766">
        <v>0</v>
      </c>
    </row>
    <row r="57" spans="2:8">
      <c r="B57" s="246" t="s">
        <v>270</v>
      </c>
      <c r="C57" s="245" t="s">
        <v>271</v>
      </c>
      <c r="D57" s="765">
        <v>0</v>
      </c>
      <c r="E57" s="766">
        <v>0</v>
      </c>
    </row>
    <row r="58" spans="2:8">
      <c r="B58" s="246" t="s">
        <v>272</v>
      </c>
      <c r="C58" s="245" t="s">
        <v>273</v>
      </c>
      <c r="D58" s="247">
        <v>0</v>
      </c>
      <c r="E58" s="766">
        <v>0</v>
      </c>
    </row>
    <row r="59" spans="2:8" ht="25.5">
      <c r="B59" s="741" t="s">
        <v>7</v>
      </c>
      <c r="C59" s="742" t="s">
        <v>62</v>
      </c>
      <c r="D59" s="765">
        <v>0</v>
      </c>
      <c r="E59" s="766">
        <v>0</v>
      </c>
    </row>
    <row r="60" spans="2:8">
      <c r="B60" s="741" t="s">
        <v>9</v>
      </c>
      <c r="C60" s="742" t="s">
        <v>63</v>
      </c>
      <c r="D60" s="765">
        <v>0</v>
      </c>
      <c r="E60" s="766">
        <v>0</v>
      </c>
    </row>
    <row r="61" spans="2:8" ht="24" customHeight="1">
      <c r="B61" s="741" t="s">
        <v>274</v>
      </c>
      <c r="C61" s="742" t="s">
        <v>275</v>
      </c>
      <c r="D61" s="765">
        <v>0</v>
      </c>
      <c r="E61" s="766">
        <v>0</v>
      </c>
    </row>
    <row r="62" spans="2:8">
      <c r="B62" s="741" t="s">
        <v>276</v>
      </c>
      <c r="C62" s="742" t="s">
        <v>16</v>
      </c>
      <c r="D62" s="765">
        <v>0</v>
      </c>
      <c r="E62" s="766">
        <v>0</v>
      </c>
    </row>
    <row r="63" spans="2:8">
      <c r="B63" s="741" t="s">
        <v>11</v>
      </c>
      <c r="C63" s="742" t="s">
        <v>64</v>
      </c>
      <c r="D63" s="765">
        <v>0</v>
      </c>
      <c r="E63" s="766">
        <v>0</v>
      </c>
    </row>
    <row r="64" spans="2:8">
      <c r="B64" s="741" t="s">
        <v>13</v>
      </c>
      <c r="C64" s="742" t="s">
        <v>275</v>
      </c>
      <c r="D64" s="765">
        <v>0</v>
      </c>
      <c r="E64" s="766">
        <v>0</v>
      </c>
    </row>
    <row r="65" spans="2:5">
      <c r="B65" s="741" t="s">
        <v>15</v>
      </c>
      <c r="C65" s="742" t="s">
        <v>16</v>
      </c>
      <c r="D65" s="765">
        <v>0</v>
      </c>
      <c r="E65" s="766">
        <v>0</v>
      </c>
    </row>
    <row r="66" spans="2:5">
      <c r="B66" s="741" t="s">
        <v>38</v>
      </c>
      <c r="C66" s="742" t="s">
        <v>65</v>
      </c>
      <c r="D66" s="765">
        <v>0</v>
      </c>
      <c r="E66" s="766">
        <v>0</v>
      </c>
    </row>
    <row r="67" spans="2:5">
      <c r="B67" s="754" t="s">
        <v>40</v>
      </c>
      <c r="C67" s="755" t="s">
        <v>66</v>
      </c>
      <c r="D67" s="775">
        <v>78030.25</v>
      </c>
      <c r="E67" s="776">
        <v>0.44878397933173214</v>
      </c>
    </row>
    <row r="68" spans="2:5">
      <c r="B68" s="754" t="s">
        <v>277</v>
      </c>
      <c r="C68" s="755" t="s">
        <v>278</v>
      </c>
      <c r="D68" s="777">
        <v>78030.25</v>
      </c>
      <c r="E68" s="778">
        <v>0.44878397933173214</v>
      </c>
    </row>
    <row r="69" spans="2:5">
      <c r="B69" s="754" t="s">
        <v>279</v>
      </c>
      <c r="C69" s="755" t="s">
        <v>280</v>
      </c>
      <c r="D69" s="767">
        <v>0</v>
      </c>
      <c r="E69" s="768">
        <v>0</v>
      </c>
    </row>
    <row r="70" spans="2:5">
      <c r="B70" s="754" t="s">
        <v>281</v>
      </c>
      <c r="C70" s="755" t="s">
        <v>282</v>
      </c>
      <c r="D70" s="767">
        <v>0</v>
      </c>
      <c r="E70" s="768">
        <v>0</v>
      </c>
    </row>
    <row r="71" spans="2:5">
      <c r="B71" s="754" t="s">
        <v>283</v>
      </c>
      <c r="C71" s="755" t="s">
        <v>284</v>
      </c>
      <c r="D71" s="767">
        <v>0</v>
      </c>
      <c r="E71" s="768">
        <v>0</v>
      </c>
    </row>
    <row r="72" spans="2:5" ht="25.5">
      <c r="B72" s="754" t="s">
        <v>42</v>
      </c>
      <c r="C72" s="755" t="s">
        <v>67</v>
      </c>
      <c r="D72" s="767">
        <v>0</v>
      </c>
      <c r="E72" s="768">
        <v>0</v>
      </c>
    </row>
    <row r="73" spans="2:5">
      <c r="B73" s="754" t="s">
        <v>285</v>
      </c>
      <c r="C73" s="755" t="s">
        <v>286</v>
      </c>
      <c r="D73" s="767">
        <v>0</v>
      </c>
      <c r="E73" s="768">
        <v>0</v>
      </c>
    </row>
    <row r="74" spans="2:5">
      <c r="B74" s="754" t="s">
        <v>287</v>
      </c>
      <c r="C74" s="755" t="s">
        <v>288</v>
      </c>
      <c r="D74" s="767">
        <v>0</v>
      </c>
      <c r="E74" s="768">
        <v>0</v>
      </c>
    </row>
    <row r="75" spans="2:5">
      <c r="B75" s="754" t="s">
        <v>289</v>
      </c>
      <c r="C75" s="755" t="s">
        <v>290</v>
      </c>
      <c r="D75" s="765">
        <v>0</v>
      </c>
      <c r="E75" s="768">
        <v>0</v>
      </c>
    </row>
    <row r="76" spans="2:5">
      <c r="B76" s="754" t="s">
        <v>291</v>
      </c>
      <c r="C76" s="755" t="s">
        <v>292</v>
      </c>
      <c r="D76" s="767">
        <v>0</v>
      </c>
      <c r="E76" s="768">
        <v>0</v>
      </c>
    </row>
    <row r="77" spans="2:5">
      <c r="B77" s="754" t="s">
        <v>293</v>
      </c>
      <c r="C77" s="755" t="s">
        <v>294</v>
      </c>
      <c r="D77" s="767">
        <v>0</v>
      </c>
      <c r="E77" s="768">
        <v>0</v>
      </c>
    </row>
    <row r="78" spans="2:5">
      <c r="B78" s="754" t="s">
        <v>68</v>
      </c>
      <c r="C78" s="755" t="s">
        <v>69</v>
      </c>
      <c r="D78" s="767">
        <v>0</v>
      </c>
      <c r="E78" s="768">
        <v>0</v>
      </c>
    </row>
    <row r="79" spans="2:5">
      <c r="B79" s="741" t="s">
        <v>70</v>
      </c>
      <c r="C79" s="742" t="s">
        <v>71</v>
      </c>
      <c r="D79" s="765">
        <v>0</v>
      </c>
      <c r="E79" s="766">
        <v>0</v>
      </c>
    </row>
    <row r="80" spans="2:5">
      <c r="B80" s="741" t="s">
        <v>295</v>
      </c>
      <c r="C80" s="742" t="s">
        <v>296</v>
      </c>
      <c r="D80" s="765">
        <v>0</v>
      </c>
      <c r="E80" s="766">
        <v>0</v>
      </c>
    </row>
    <row r="81" spans="2:5">
      <c r="B81" s="741" t="s">
        <v>297</v>
      </c>
      <c r="C81" s="742" t="s">
        <v>298</v>
      </c>
      <c r="D81" s="765">
        <v>0</v>
      </c>
      <c r="E81" s="766">
        <v>0</v>
      </c>
    </row>
    <row r="82" spans="2:5">
      <c r="B82" s="741" t="s">
        <v>299</v>
      </c>
      <c r="C82" s="742" t="s">
        <v>300</v>
      </c>
      <c r="D82" s="765">
        <v>0</v>
      </c>
      <c r="E82" s="766">
        <v>0</v>
      </c>
    </row>
    <row r="83" spans="2:5">
      <c r="B83" s="741" t="s">
        <v>301</v>
      </c>
      <c r="C83" s="742" t="s">
        <v>302</v>
      </c>
      <c r="D83" s="765">
        <v>0</v>
      </c>
      <c r="E83" s="766">
        <v>0</v>
      </c>
    </row>
    <row r="84" spans="2:5">
      <c r="B84" s="741" t="s">
        <v>72</v>
      </c>
      <c r="C84" s="742" t="s">
        <v>73</v>
      </c>
      <c r="D84" s="765">
        <v>0</v>
      </c>
      <c r="E84" s="766">
        <v>0</v>
      </c>
    </row>
    <row r="85" spans="2:5">
      <c r="B85" s="741" t="s">
        <v>74</v>
      </c>
      <c r="C85" s="742" t="s">
        <v>75</v>
      </c>
      <c r="D85" s="779">
        <v>95951.48</v>
      </c>
      <c r="E85" s="780">
        <v>0.55185632517093186</v>
      </c>
    </row>
    <row r="86" spans="2:5" ht="13.5" thickBot="1">
      <c r="B86" s="756" t="s">
        <v>76</v>
      </c>
      <c r="C86" s="757" t="s">
        <v>77</v>
      </c>
      <c r="D86" s="769">
        <v>0</v>
      </c>
      <c r="E86" s="770">
        <v>0</v>
      </c>
    </row>
    <row r="87" spans="2:5" ht="26.25" thickBot="1">
      <c r="B87" s="758" t="s">
        <v>32</v>
      </c>
      <c r="C87" s="759" t="s">
        <v>78</v>
      </c>
      <c r="D87" s="760">
        <v>0</v>
      </c>
      <c r="E87" s="761">
        <v>0</v>
      </c>
    </row>
    <row r="88" spans="2:5" ht="13.5" thickBot="1">
      <c r="B88" s="738" t="s">
        <v>79</v>
      </c>
      <c r="C88" s="739" t="s">
        <v>80</v>
      </c>
      <c r="D88" s="740">
        <v>0</v>
      </c>
      <c r="E88" s="762">
        <v>0</v>
      </c>
    </row>
    <row r="89" spans="2:5" ht="13.5" thickBot="1">
      <c r="B89" s="738" t="s">
        <v>81</v>
      </c>
      <c r="C89" s="739" t="s">
        <v>82</v>
      </c>
      <c r="D89" s="784">
        <v>64.89</v>
      </c>
      <c r="E89" s="795">
        <v>3.7320901084946032E-4</v>
      </c>
    </row>
    <row r="90" spans="2:5" ht="13.5" thickBot="1">
      <c r="B90" s="738" t="s">
        <v>83</v>
      </c>
      <c r="C90" s="739" t="s">
        <v>84</v>
      </c>
      <c r="D90" s="784">
        <v>176.22</v>
      </c>
      <c r="E90" s="795">
        <v>1.0135135135135136E-3</v>
      </c>
    </row>
    <row r="91" spans="2:5">
      <c r="B91" s="738" t="s">
        <v>85</v>
      </c>
      <c r="C91" s="739" t="s">
        <v>86</v>
      </c>
      <c r="D91" s="784">
        <v>173870.4</v>
      </c>
      <c r="E91" s="806">
        <v>0.99999999999999989</v>
      </c>
    </row>
    <row r="92" spans="2:5">
      <c r="B92" s="741" t="s">
        <v>5</v>
      </c>
      <c r="C92" s="742" t="s">
        <v>87</v>
      </c>
      <c r="D92" s="809">
        <v>173870.4</v>
      </c>
      <c r="E92" s="810">
        <v>0.99999999999999989</v>
      </c>
    </row>
    <row r="93" spans="2:5">
      <c r="B93" s="741" t="s">
        <v>7</v>
      </c>
      <c r="C93" s="742" t="s">
        <v>88</v>
      </c>
      <c r="D93" s="765">
        <v>0</v>
      </c>
      <c r="E93" s="766">
        <v>0</v>
      </c>
    </row>
    <row r="94" spans="2:5" ht="13.5" thickBot="1">
      <c r="B94" s="743" t="s">
        <v>9</v>
      </c>
      <c r="C94" s="744" t="s">
        <v>89</v>
      </c>
      <c r="D94" s="771">
        <v>0</v>
      </c>
      <c r="E94" s="772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dimension ref="A1:G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5703125" style="43" customWidth="1"/>
    <col min="7" max="7" width="13.425781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234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114819.84</v>
      </c>
    </row>
    <row r="10" spans="2:5">
      <c r="B10" s="14" t="s">
        <v>5</v>
      </c>
      <c r="C10" s="93" t="s">
        <v>6</v>
      </c>
      <c r="D10" s="175"/>
      <c r="E10" s="226">
        <v>114819.84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114819.84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0</v>
      </c>
    </row>
    <row r="25" spans="2:7">
      <c r="B25" s="21" t="s">
        <v>25</v>
      </c>
      <c r="C25" s="22" t="s">
        <v>26</v>
      </c>
      <c r="D25" s="95"/>
      <c r="E25" s="238">
        <v>116474.4</v>
      </c>
      <c r="F25" s="50"/>
      <c r="G25" s="92"/>
    </row>
    <row r="26" spans="2:7">
      <c r="B26" s="24" t="s">
        <v>27</v>
      </c>
      <c r="C26" s="25" t="s">
        <v>28</v>
      </c>
      <c r="D26" s="96"/>
      <c r="E26" s="239">
        <v>117885.21</v>
      </c>
    </row>
    <row r="27" spans="2:7">
      <c r="B27" s="26" t="s">
        <v>5</v>
      </c>
      <c r="C27" s="15" t="s">
        <v>29</v>
      </c>
      <c r="D27" s="175"/>
      <c r="E27" s="240">
        <v>101908.44</v>
      </c>
      <c r="F27" s="50"/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/>
      <c r="E29" s="240">
        <v>15976.77</v>
      </c>
    </row>
    <row r="30" spans="2:7">
      <c r="B30" s="24" t="s">
        <v>32</v>
      </c>
      <c r="C30" s="27" t="s">
        <v>33</v>
      </c>
      <c r="D30" s="96"/>
      <c r="E30" s="239">
        <v>1410.81</v>
      </c>
    </row>
    <row r="31" spans="2:7">
      <c r="B31" s="26" t="s">
        <v>5</v>
      </c>
      <c r="C31" s="15" t="s">
        <v>34</v>
      </c>
      <c r="D31" s="175"/>
      <c r="E31" s="240">
        <v>845.57</v>
      </c>
    </row>
    <row r="32" spans="2:7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/>
      <c r="E33" s="240">
        <v>372.6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/>
      <c r="E35" s="240">
        <v>192.64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/>
      <c r="E37" s="240"/>
    </row>
    <row r="38" spans="2:6">
      <c r="B38" s="21" t="s">
        <v>44</v>
      </c>
      <c r="C38" s="22" t="s">
        <v>45</v>
      </c>
      <c r="D38" s="95"/>
      <c r="E38" s="23">
        <v>-1654.56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114819.84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785.25400000000002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143.29</v>
      </c>
    </row>
    <row r="49" spans="2:5">
      <c r="B49" s="39" t="s">
        <v>9</v>
      </c>
      <c r="C49" s="48" t="s">
        <v>55</v>
      </c>
      <c r="D49" s="160"/>
      <c r="E49" s="154">
        <v>150.36000000000001</v>
      </c>
    </row>
    <row r="50" spans="2:5" ht="13.5" thickBot="1">
      <c r="B50" s="41" t="s">
        <v>11</v>
      </c>
      <c r="C50" s="49" t="s">
        <v>52</v>
      </c>
      <c r="D50" s="143"/>
      <c r="E50" s="152">
        <v>146.22</v>
      </c>
    </row>
    <row r="51" spans="2:5" ht="13.5" thickBot="1">
      <c r="B51" s="32"/>
      <c r="C51" s="33"/>
      <c r="D51" s="153"/>
      <c r="E51" s="153"/>
    </row>
    <row r="52" spans="2:5" ht="16.5" thickBot="1">
      <c r="B52" s="4506"/>
      <c r="C52" s="4507" t="s">
        <v>56</v>
      </c>
      <c r="D52" s="4508"/>
      <c r="E52" s="4498"/>
    </row>
    <row r="53" spans="2:5" ht="23.25" customHeight="1" thickBot="1">
      <c r="B53" s="6368" t="s">
        <v>57</v>
      </c>
      <c r="C53" s="6369"/>
      <c r="D53" s="4509" t="s">
        <v>58</v>
      </c>
      <c r="E53" s="4510" t="s">
        <v>59</v>
      </c>
    </row>
    <row r="54" spans="2:5" ht="13.5" thickBot="1">
      <c r="B54" s="4511" t="s">
        <v>27</v>
      </c>
      <c r="C54" s="4500" t="s">
        <v>60</v>
      </c>
      <c r="D54" s="4536">
        <v>114819.84</v>
      </c>
      <c r="E54" s="4537">
        <v>1</v>
      </c>
    </row>
    <row r="55" spans="2:5" ht="25.5">
      <c r="B55" s="4514" t="s">
        <v>5</v>
      </c>
      <c r="C55" s="4515" t="s">
        <v>61</v>
      </c>
      <c r="D55" s="4526">
        <v>0</v>
      </c>
      <c r="E55" s="4527">
        <v>0</v>
      </c>
    </row>
    <row r="56" spans="2:5">
      <c r="B56" s="4502" t="s">
        <v>268</v>
      </c>
      <c r="C56" s="245" t="s">
        <v>269</v>
      </c>
      <c r="D56" s="4528">
        <v>0</v>
      </c>
      <c r="E56" s="4529">
        <v>0</v>
      </c>
    </row>
    <row r="57" spans="2:5">
      <c r="B57" s="246" t="s">
        <v>270</v>
      </c>
      <c r="C57" s="245" t="s">
        <v>271</v>
      </c>
      <c r="D57" s="4528">
        <v>0</v>
      </c>
      <c r="E57" s="4529">
        <v>0</v>
      </c>
    </row>
    <row r="58" spans="2:5">
      <c r="B58" s="246" t="s">
        <v>272</v>
      </c>
      <c r="C58" s="245" t="s">
        <v>273</v>
      </c>
      <c r="D58" s="247">
        <v>0</v>
      </c>
      <c r="E58" s="4529">
        <v>0</v>
      </c>
    </row>
    <row r="59" spans="2:5" ht="25.5">
      <c r="B59" s="4502" t="s">
        <v>7</v>
      </c>
      <c r="C59" s="4503" t="s">
        <v>62</v>
      </c>
      <c r="D59" s="4528">
        <v>0</v>
      </c>
      <c r="E59" s="4529">
        <v>0</v>
      </c>
    </row>
    <row r="60" spans="2:5">
      <c r="B60" s="4502" t="s">
        <v>9</v>
      </c>
      <c r="C60" s="4503" t="s">
        <v>63</v>
      </c>
      <c r="D60" s="4528">
        <v>0</v>
      </c>
      <c r="E60" s="4529">
        <v>0</v>
      </c>
    </row>
    <row r="61" spans="2:5">
      <c r="B61" s="4502" t="s">
        <v>274</v>
      </c>
      <c r="C61" s="4503" t="s">
        <v>275</v>
      </c>
      <c r="D61" s="4528">
        <v>0</v>
      </c>
      <c r="E61" s="4529">
        <v>0</v>
      </c>
    </row>
    <row r="62" spans="2:5">
      <c r="B62" s="4502" t="s">
        <v>276</v>
      </c>
      <c r="C62" s="4503" t="s">
        <v>16</v>
      </c>
      <c r="D62" s="4528">
        <v>0</v>
      </c>
      <c r="E62" s="4529">
        <v>0</v>
      </c>
    </row>
    <row r="63" spans="2:5">
      <c r="B63" s="4502" t="s">
        <v>11</v>
      </c>
      <c r="C63" s="4503" t="s">
        <v>64</v>
      </c>
      <c r="D63" s="4528">
        <v>0</v>
      </c>
      <c r="E63" s="4529">
        <v>0</v>
      </c>
    </row>
    <row r="64" spans="2:5">
      <c r="B64" s="4502" t="s">
        <v>13</v>
      </c>
      <c r="C64" s="4503" t="s">
        <v>275</v>
      </c>
      <c r="D64" s="4528">
        <v>0</v>
      </c>
      <c r="E64" s="4529">
        <v>0</v>
      </c>
    </row>
    <row r="65" spans="2:5">
      <c r="B65" s="4502" t="s">
        <v>15</v>
      </c>
      <c r="C65" s="4503" t="s">
        <v>16</v>
      </c>
      <c r="D65" s="4528">
        <v>0</v>
      </c>
      <c r="E65" s="4529">
        <v>0</v>
      </c>
    </row>
    <row r="66" spans="2:5">
      <c r="B66" s="4502" t="s">
        <v>38</v>
      </c>
      <c r="C66" s="4503" t="s">
        <v>65</v>
      </c>
      <c r="D66" s="4528">
        <v>0</v>
      </c>
      <c r="E66" s="4529">
        <v>0</v>
      </c>
    </row>
    <row r="67" spans="2:5">
      <c r="B67" s="4516" t="s">
        <v>40</v>
      </c>
      <c r="C67" s="4517" t="s">
        <v>66</v>
      </c>
      <c r="D67" s="4538">
        <v>114819.84</v>
      </c>
      <c r="E67" s="4539">
        <v>1</v>
      </c>
    </row>
    <row r="68" spans="2:5">
      <c r="B68" s="4516" t="s">
        <v>277</v>
      </c>
      <c r="C68" s="4517" t="s">
        <v>278</v>
      </c>
      <c r="D68" s="4540">
        <v>114819.84</v>
      </c>
      <c r="E68" s="4541">
        <v>1</v>
      </c>
    </row>
    <row r="69" spans="2:5">
      <c r="B69" s="4516" t="s">
        <v>279</v>
      </c>
      <c r="C69" s="4517" t="s">
        <v>280</v>
      </c>
      <c r="D69" s="4530">
        <v>0</v>
      </c>
      <c r="E69" s="4531">
        <v>0</v>
      </c>
    </row>
    <row r="70" spans="2:5">
      <c r="B70" s="4516" t="s">
        <v>281</v>
      </c>
      <c r="C70" s="4517" t="s">
        <v>282</v>
      </c>
      <c r="D70" s="4530">
        <v>0</v>
      </c>
      <c r="E70" s="4531">
        <v>0</v>
      </c>
    </row>
    <row r="71" spans="2:5">
      <c r="B71" s="4516" t="s">
        <v>283</v>
      </c>
      <c r="C71" s="4517" t="s">
        <v>284</v>
      </c>
      <c r="D71" s="4530">
        <v>0</v>
      </c>
      <c r="E71" s="4531">
        <v>0</v>
      </c>
    </row>
    <row r="72" spans="2:5" ht="25.5">
      <c r="B72" s="4516" t="s">
        <v>42</v>
      </c>
      <c r="C72" s="4517" t="s">
        <v>67</v>
      </c>
      <c r="D72" s="4530">
        <v>0</v>
      </c>
      <c r="E72" s="4531">
        <v>0</v>
      </c>
    </row>
    <row r="73" spans="2:5">
      <c r="B73" s="4516" t="s">
        <v>285</v>
      </c>
      <c r="C73" s="4517" t="s">
        <v>286</v>
      </c>
      <c r="D73" s="4530">
        <v>0</v>
      </c>
      <c r="E73" s="4531">
        <v>0</v>
      </c>
    </row>
    <row r="74" spans="2:5">
      <c r="B74" s="4516" t="s">
        <v>287</v>
      </c>
      <c r="C74" s="4517" t="s">
        <v>288</v>
      </c>
      <c r="D74" s="4530">
        <v>0</v>
      </c>
      <c r="E74" s="4531">
        <v>0</v>
      </c>
    </row>
    <row r="75" spans="2:5">
      <c r="B75" s="4516" t="s">
        <v>289</v>
      </c>
      <c r="C75" s="4517" t="s">
        <v>290</v>
      </c>
      <c r="D75" s="4528">
        <v>0</v>
      </c>
      <c r="E75" s="4531">
        <v>0</v>
      </c>
    </row>
    <row r="76" spans="2:5">
      <c r="B76" s="4516" t="s">
        <v>291</v>
      </c>
      <c r="C76" s="4517" t="s">
        <v>292</v>
      </c>
      <c r="D76" s="4530">
        <v>0</v>
      </c>
      <c r="E76" s="4531">
        <v>0</v>
      </c>
    </row>
    <row r="77" spans="2:5">
      <c r="B77" s="4516" t="s">
        <v>293</v>
      </c>
      <c r="C77" s="4517" t="s">
        <v>294</v>
      </c>
      <c r="D77" s="4530">
        <v>0</v>
      </c>
      <c r="E77" s="4531">
        <v>0</v>
      </c>
    </row>
    <row r="78" spans="2:5">
      <c r="B78" s="4516" t="s">
        <v>68</v>
      </c>
      <c r="C78" s="4517" t="s">
        <v>69</v>
      </c>
      <c r="D78" s="4530">
        <v>0</v>
      </c>
      <c r="E78" s="4531">
        <v>0</v>
      </c>
    </row>
    <row r="79" spans="2:5">
      <c r="B79" s="4502" t="s">
        <v>70</v>
      </c>
      <c r="C79" s="4503" t="s">
        <v>71</v>
      </c>
      <c r="D79" s="4528">
        <v>0</v>
      </c>
      <c r="E79" s="4529">
        <v>0</v>
      </c>
    </row>
    <row r="80" spans="2:5">
      <c r="B80" s="4502" t="s">
        <v>295</v>
      </c>
      <c r="C80" s="4503" t="s">
        <v>296</v>
      </c>
      <c r="D80" s="4528">
        <v>0</v>
      </c>
      <c r="E80" s="4529">
        <v>0</v>
      </c>
    </row>
    <row r="81" spans="2:5">
      <c r="B81" s="4502" t="s">
        <v>297</v>
      </c>
      <c r="C81" s="4503" t="s">
        <v>298</v>
      </c>
      <c r="D81" s="4528">
        <v>0</v>
      </c>
      <c r="E81" s="4529">
        <v>0</v>
      </c>
    </row>
    <row r="82" spans="2:5">
      <c r="B82" s="4502" t="s">
        <v>299</v>
      </c>
      <c r="C82" s="4503" t="s">
        <v>300</v>
      </c>
      <c r="D82" s="4528">
        <v>0</v>
      </c>
      <c r="E82" s="4529">
        <v>0</v>
      </c>
    </row>
    <row r="83" spans="2:5">
      <c r="B83" s="4502" t="s">
        <v>301</v>
      </c>
      <c r="C83" s="4503" t="s">
        <v>302</v>
      </c>
      <c r="D83" s="4528">
        <v>0</v>
      </c>
      <c r="E83" s="4529">
        <v>0</v>
      </c>
    </row>
    <row r="84" spans="2:5">
      <c r="B84" s="4502" t="s">
        <v>72</v>
      </c>
      <c r="C84" s="4503" t="s">
        <v>73</v>
      </c>
      <c r="D84" s="4528">
        <v>0</v>
      </c>
      <c r="E84" s="4529">
        <v>0</v>
      </c>
    </row>
    <row r="85" spans="2:5">
      <c r="B85" s="4502" t="s">
        <v>74</v>
      </c>
      <c r="C85" s="4503" t="s">
        <v>75</v>
      </c>
      <c r="D85" s="4528">
        <v>0</v>
      </c>
      <c r="E85" s="4529">
        <v>0</v>
      </c>
    </row>
    <row r="86" spans="2:5" ht="13.5" thickBot="1">
      <c r="B86" s="4518" t="s">
        <v>76</v>
      </c>
      <c r="C86" s="4519" t="s">
        <v>77</v>
      </c>
      <c r="D86" s="4532">
        <v>0</v>
      </c>
      <c r="E86" s="4533">
        <v>0</v>
      </c>
    </row>
    <row r="87" spans="2:5" ht="26.25" thickBot="1">
      <c r="B87" s="4520" t="s">
        <v>32</v>
      </c>
      <c r="C87" s="4521" t="s">
        <v>78</v>
      </c>
      <c r="D87" s="4522">
        <v>0</v>
      </c>
      <c r="E87" s="4523">
        <v>0</v>
      </c>
    </row>
    <row r="88" spans="2:5" ht="13.5" thickBot="1">
      <c r="B88" s="4499" t="s">
        <v>79</v>
      </c>
      <c r="C88" s="4500" t="s">
        <v>80</v>
      </c>
      <c r="D88" s="4501">
        <v>0</v>
      </c>
      <c r="E88" s="4513">
        <v>0</v>
      </c>
    </row>
    <row r="89" spans="2:5" ht="13.5" thickBot="1">
      <c r="B89" s="4499" t="s">
        <v>81</v>
      </c>
      <c r="C89" s="4500" t="s">
        <v>82</v>
      </c>
      <c r="D89" s="4501">
        <v>0</v>
      </c>
      <c r="E89" s="4513">
        <v>0</v>
      </c>
    </row>
    <row r="90" spans="2:5" ht="13.5" thickBot="1">
      <c r="B90" s="4499" t="s">
        <v>83</v>
      </c>
      <c r="C90" s="4500" t="s">
        <v>84</v>
      </c>
      <c r="D90" s="4501">
        <v>0</v>
      </c>
      <c r="E90" s="4525">
        <v>0</v>
      </c>
    </row>
    <row r="91" spans="2:5">
      <c r="B91" s="4499" t="s">
        <v>85</v>
      </c>
      <c r="C91" s="4500" t="s">
        <v>86</v>
      </c>
      <c r="D91" s="4545">
        <v>114819.84</v>
      </c>
      <c r="E91" s="4568">
        <v>1</v>
      </c>
    </row>
    <row r="92" spans="2:5">
      <c r="B92" s="4502" t="s">
        <v>5</v>
      </c>
      <c r="C92" s="4503" t="s">
        <v>87</v>
      </c>
      <c r="D92" s="4572">
        <v>114819.84</v>
      </c>
      <c r="E92" s="4573">
        <v>1</v>
      </c>
    </row>
    <row r="93" spans="2:5">
      <c r="B93" s="4502" t="s">
        <v>7</v>
      </c>
      <c r="C93" s="4503" t="s">
        <v>88</v>
      </c>
      <c r="D93" s="4572">
        <v>0</v>
      </c>
      <c r="E93" s="4573">
        <v>0</v>
      </c>
    </row>
    <row r="94" spans="2:5" ht="13.5" thickBot="1">
      <c r="B94" s="4504" t="s">
        <v>9</v>
      </c>
      <c r="C94" s="4505" t="s">
        <v>89</v>
      </c>
      <c r="D94" s="4534">
        <v>0</v>
      </c>
      <c r="E94" s="4535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1.xml><?xml version="1.0" encoding="utf-8"?>
<worksheet xmlns="http://schemas.openxmlformats.org/spreadsheetml/2006/main" xmlns:r="http://schemas.openxmlformats.org/officeDocument/2006/relationships">
  <dimension ref="A1:G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0.855468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171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41214.47</v>
      </c>
      <c r="E9" s="23"/>
    </row>
    <row r="10" spans="2:5">
      <c r="B10" s="14" t="s">
        <v>5</v>
      </c>
      <c r="C10" s="93" t="s">
        <v>6</v>
      </c>
      <c r="D10" s="175">
        <v>41214.47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41214.47</v>
      </c>
      <c r="E20" s="229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23531.759999999998</v>
      </c>
      <c r="E24" s="23">
        <f>D20</f>
        <v>41214.47</v>
      </c>
    </row>
    <row r="25" spans="2:7">
      <c r="B25" s="21" t="s">
        <v>25</v>
      </c>
      <c r="C25" s="22" t="s">
        <v>26</v>
      </c>
      <c r="D25" s="95">
        <v>17135.419999999998</v>
      </c>
      <c r="E25" s="110">
        <v>-38981.579999999958</v>
      </c>
      <c r="F25" s="50"/>
    </row>
    <row r="26" spans="2:7">
      <c r="B26" s="24" t="s">
        <v>27</v>
      </c>
      <c r="C26" s="25" t="s">
        <v>28</v>
      </c>
      <c r="D26" s="96">
        <v>17711.41</v>
      </c>
      <c r="E26" s="111">
        <v>271562.59000000003</v>
      </c>
    </row>
    <row r="27" spans="2:7">
      <c r="B27" s="26" t="s">
        <v>5</v>
      </c>
      <c r="C27" s="15" t="s">
        <v>29</v>
      </c>
      <c r="D27" s="175">
        <v>17555.39</v>
      </c>
      <c r="E27" s="231">
        <v>1902.76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156.01999999999998</v>
      </c>
      <c r="E29" s="231">
        <v>269659.83</v>
      </c>
    </row>
    <row r="30" spans="2:7">
      <c r="B30" s="24" t="s">
        <v>32</v>
      </c>
      <c r="C30" s="27" t="s">
        <v>33</v>
      </c>
      <c r="D30" s="96">
        <v>575.99</v>
      </c>
      <c r="E30" s="111">
        <v>310544.17</v>
      </c>
    </row>
    <row r="31" spans="2:7">
      <c r="B31" s="26" t="s">
        <v>5</v>
      </c>
      <c r="C31" s="15" t="s">
        <v>34</v>
      </c>
      <c r="D31" s="175">
        <v>154.78</v>
      </c>
      <c r="E31" s="231">
        <v>790.68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74.8</v>
      </c>
      <c r="E33" s="231">
        <v>112.22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346.41</v>
      </c>
      <c r="E35" s="231">
        <v>1221.55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308419.71999999997</v>
      </c>
    </row>
    <row r="38" spans="2:6">
      <c r="B38" s="21" t="s">
        <v>44</v>
      </c>
      <c r="C38" s="22" t="s">
        <v>45</v>
      </c>
      <c r="D38" s="95">
        <v>547.29</v>
      </c>
      <c r="E38" s="23">
        <v>-2232.54</v>
      </c>
    </row>
    <row r="39" spans="2:6" ht="13.5" thickBot="1">
      <c r="B39" s="30" t="s">
        <v>46</v>
      </c>
      <c r="C39" s="31" t="s">
        <v>47</v>
      </c>
      <c r="D39" s="97">
        <v>41214.469999999994</v>
      </c>
      <c r="E39" s="242" t="s">
        <v>244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180.93</v>
      </c>
      <c r="E44" s="144">
        <v>313.41800000000001</v>
      </c>
    </row>
    <row r="45" spans="2:6" ht="13.5" thickBot="1">
      <c r="B45" s="41" t="s">
        <v>7</v>
      </c>
      <c r="C45" s="49" t="s">
        <v>52</v>
      </c>
      <c r="D45" s="143">
        <v>313.41800000000001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130.06</v>
      </c>
      <c r="E47" s="150">
        <v>131.5</v>
      </c>
    </row>
    <row r="48" spans="2:6">
      <c r="B48" s="39" t="s">
        <v>7</v>
      </c>
      <c r="C48" s="48" t="s">
        <v>54</v>
      </c>
      <c r="D48" s="160">
        <v>126.17</v>
      </c>
      <c r="E48" s="154">
        <v>130.75</v>
      </c>
    </row>
    <row r="49" spans="2:5">
      <c r="B49" s="39" t="s">
        <v>9</v>
      </c>
      <c r="C49" s="48" t="s">
        <v>55</v>
      </c>
      <c r="D49" s="160">
        <v>133.81</v>
      </c>
      <c r="E49" s="154">
        <v>138.46</v>
      </c>
    </row>
    <row r="50" spans="2:5" ht="13.5" thickBot="1">
      <c r="B50" s="41" t="s">
        <v>11</v>
      </c>
      <c r="C50" s="49" t="s">
        <v>52</v>
      </c>
      <c r="D50" s="143">
        <v>131.5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4550"/>
      <c r="C52" s="4551" t="s">
        <v>56</v>
      </c>
      <c r="D52" s="4552"/>
      <c r="E52" s="4542"/>
    </row>
    <row r="53" spans="2:5" ht="23.25" customHeight="1" thickBot="1">
      <c r="B53" s="6368" t="s">
        <v>57</v>
      </c>
      <c r="C53" s="6369"/>
      <c r="D53" s="4553" t="s">
        <v>58</v>
      </c>
      <c r="E53" s="4554" t="s">
        <v>59</v>
      </c>
    </row>
    <row r="54" spans="2:5" ht="13.5" thickBot="1">
      <c r="B54" s="4555" t="s">
        <v>27</v>
      </c>
      <c r="C54" s="4544" t="s">
        <v>60</v>
      </c>
      <c r="D54" s="4556">
        <v>0</v>
      </c>
      <c r="E54" s="4557">
        <v>0</v>
      </c>
    </row>
    <row r="55" spans="2:5" ht="25.5">
      <c r="B55" s="4558" t="s">
        <v>5</v>
      </c>
      <c r="C55" s="4559" t="s">
        <v>61</v>
      </c>
      <c r="D55" s="4570">
        <v>0</v>
      </c>
      <c r="E55" s="4571">
        <v>0</v>
      </c>
    </row>
    <row r="56" spans="2:5">
      <c r="B56" s="4546" t="s">
        <v>268</v>
      </c>
      <c r="C56" s="245" t="s">
        <v>269</v>
      </c>
      <c r="D56" s="4572">
        <v>0</v>
      </c>
      <c r="E56" s="4573">
        <v>0</v>
      </c>
    </row>
    <row r="57" spans="2:5">
      <c r="B57" s="246" t="s">
        <v>270</v>
      </c>
      <c r="C57" s="245" t="s">
        <v>271</v>
      </c>
      <c r="D57" s="4572">
        <v>0</v>
      </c>
      <c r="E57" s="4573">
        <v>0</v>
      </c>
    </row>
    <row r="58" spans="2:5">
      <c r="B58" s="246" t="s">
        <v>272</v>
      </c>
      <c r="C58" s="245" t="s">
        <v>273</v>
      </c>
      <c r="D58" s="247">
        <v>0</v>
      </c>
      <c r="E58" s="4573">
        <v>0</v>
      </c>
    </row>
    <row r="59" spans="2:5" ht="25.5">
      <c r="B59" s="4546" t="s">
        <v>7</v>
      </c>
      <c r="C59" s="4547" t="s">
        <v>62</v>
      </c>
      <c r="D59" s="4572">
        <v>0</v>
      </c>
      <c r="E59" s="4573">
        <v>0</v>
      </c>
    </row>
    <row r="60" spans="2:5">
      <c r="B60" s="4546" t="s">
        <v>9</v>
      </c>
      <c r="C60" s="4547" t="s">
        <v>63</v>
      </c>
      <c r="D60" s="4572">
        <v>0</v>
      </c>
      <c r="E60" s="4573">
        <v>0</v>
      </c>
    </row>
    <row r="61" spans="2:5" ht="24" customHeight="1">
      <c r="B61" s="4546" t="s">
        <v>274</v>
      </c>
      <c r="C61" s="4547" t="s">
        <v>275</v>
      </c>
      <c r="D61" s="4572">
        <v>0</v>
      </c>
      <c r="E61" s="4573">
        <v>0</v>
      </c>
    </row>
    <row r="62" spans="2:5">
      <c r="B62" s="4546" t="s">
        <v>276</v>
      </c>
      <c r="C62" s="4547" t="s">
        <v>16</v>
      </c>
      <c r="D62" s="4572">
        <v>0</v>
      </c>
      <c r="E62" s="4573">
        <v>0</v>
      </c>
    </row>
    <row r="63" spans="2:5">
      <c r="B63" s="4546" t="s">
        <v>11</v>
      </c>
      <c r="C63" s="4547" t="s">
        <v>64</v>
      </c>
      <c r="D63" s="4572">
        <v>0</v>
      </c>
      <c r="E63" s="4573">
        <v>0</v>
      </c>
    </row>
    <row r="64" spans="2:5">
      <c r="B64" s="4546" t="s">
        <v>13</v>
      </c>
      <c r="C64" s="4547" t="s">
        <v>275</v>
      </c>
      <c r="D64" s="4572">
        <v>0</v>
      </c>
      <c r="E64" s="4573">
        <v>0</v>
      </c>
    </row>
    <row r="65" spans="2:5">
      <c r="B65" s="4546" t="s">
        <v>15</v>
      </c>
      <c r="C65" s="4547" t="s">
        <v>16</v>
      </c>
      <c r="D65" s="4572">
        <v>0</v>
      </c>
      <c r="E65" s="4573">
        <v>0</v>
      </c>
    </row>
    <row r="66" spans="2:5">
      <c r="B66" s="4546" t="s">
        <v>38</v>
      </c>
      <c r="C66" s="4547" t="s">
        <v>65</v>
      </c>
      <c r="D66" s="4572">
        <v>0</v>
      </c>
      <c r="E66" s="4573">
        <v>0</v>
      </c>
    </row>
    <row r="67" spans="2:5">
      <c r="B67" s="4560" t="s">
        <v>40</v>
      </c>
      <c r="C67" s="4561" t="s">
        <v>66</v>
      </c>
      <c r="D67" s="4574">
        <v>0</v>
      </c>
      <c r="E67" s="4573">
        <v>0</v>
      </c>
    </row>
    <row r="68" spans="2:5">
      <c r="B68" s="4560" t="s">
        <v>277</v>
      </c>
      <c r="C68" s="4561" t="s">
        <v>278</v>
      </c>
      <c r="D68" s="4574">
        <v>0</v>
      </c>
      <c r="E68" s="4573">
        <v>0</v>
      </c>
    </row>
    <row r="69" spans="2:5">
      <c r="B69" s="4560" t="s">
        <v>279</v>
      </c>
      <c r="C69" s="4561" t="s">
        <v>280</v>
      </c>
      <c r="D69" s="4574">
        <v>0</v>
      </c>
      <c r="E69" s="4575">
        <v>0</v>
      </c>
    </row>
    <row r="70" spans="2:5">
      <c r="B70" s="4560" t="s">
        <v>281</v>
      </c>
      <c r="C70" s="4561" t="s">
        <v>282</v>
      </c>
      <c r="D70" s="4574">
        <v>0</v>
      </c>
      <c r="E70" s="4575">
        <v>0</v>
      </c>
    </row>
    <row r="71" spans="2:5">
      <c r="B71" s="4560" t="s">
        <v>283</v>
      </c>
      <c r="C71" s="4561" t="s">
        <v>284</v>
      </c>
      <c r="D71" s="4574">
        <v>0</v>
      </c>
      <c r="E71" s="4575">
        <v>0</v>
      </c>
    </row>
    <row r="72" spans="2:5" ht="25.5">
      <c r="B72" s="4560" t="s">
        <v>42</v>
      </c>
      <c r="C72" s="4561" t="s">
        <v>67</v>
      </c>
      <c r="D72" s="4574">
        <v>0</v>
      </c>
      <c r="E72" s="4575">
        <v>0</v>
      </c>
    </row>
    <row r="73" spans="2:5">
      <c r="B73" s="4560" t="s">
        <v>285</v>
      </c>
      <c r="C73" s="4561" t="s">
        <v>286</v>
      </c>
      <c r="D73" s="4574">
        <v>0</v>
      </c>
      <c r="E73" s="4575">
        <v>0</v>
      </c>
    </row>
    <row r="74" spans="2:5">
      <c r="B74" s="4560" t="s">
        <v>287</v>
      </c>
      <c r="C74" s="4561" t="s">
        <v>288</v>
      </c>
      <c r="D74" s="4574">
        <v>0</v>
      </c>
      <c r="E74" s="4575">
        <v>0</v>
      </c>
    </row>
    <row r="75" spans="2:5">
      <c r="B75" s="4560" t="s">
        <v>289</v>
      </c>
      <c r="C75" s="4561" t="s">
        <v>290</v>
      </c>
      <c r="D75" s="4572">
        <v>0</v>
      </c>
      <c r="E75" s="4575">
        <v>0</v>
      </c>
    </row>
    <row r="76" spans="2:5">
      <c r="B76" s="4560" t="s">
        <v>291</v>
      </c>
      <c r="C76" s="4561" t="s">
        <v>292</v>
      </c>
      <c r="D76" s="4574">
        <v>0</v>
      </c>
      <c r="E76" s="4575">
        <v>0</v>
      </c>
    </row>
    <row r="77" spans="2:5">
      <c r="B77" s="4560" t="s">
        <v>293</v>
      </c>
      <c r="C77" s="4561" t="s">
        <v>294</v>
      </c>
      <c r="D77" s="4574">
        <v>0</v>
      </c>
      <c r="E77" s="4575">
        <v>0</v>
      </c>
    </row>
    <row r="78" spans="2:5">
      <c r="B78" s="4560" t="s">
        <v>68</v>
      </c>
      <c r="C78" s="4561" t="s">
        <v>69</v>
      </c>
      <c r="D78" s="4574">
        <v>0</v>
      </c>
      <c r="E78" s="4575">
        <v>0</v>
      </c>
    </row>
    <row r="79" spans="2:5">
      <c r="B79" s="4546" t="s">
        <v>70</v>
      </c>
      <c r="C79" s="4547" t="s">
        <v>71</v>
      </c>
      <c r="D79" s="4572">
        <v>0</v>
      </c>
      <c r="E79" s="4573">
        <v>0</v>
      </c>
    </row>
    <row r="80" spans="2:5">
      <c r="B80" s="4546" t="s">
        <v>295</v>
      </c>
      <c r="C80" s="4547" t="s">
        <v>296</v>
      </c>
      <c r="D80" s="4572">
        <v>0</v>
      </c>
      <c r="E80" s="4573">
        <v>0</v>
      </c>
    </row>
    <row r="81" spans="2:5">
      <c r="B81" s="4546" t="s">
        <v>297</v>
      </c>
      <c r="C81" s="4547" t="s">
        <v>298</v>
      </c>
      <c r="D81" s="4572">
        <v>0</v>
      </c>
      <c r="E81" s="4573">
        <v>0</v>
      </c>
    </row>
    <row r="82" spans="2:5">
      <c r="B82" s="4546" t="s">
        <v>299</v>
      </c>
      <c r="C82" s="4547" t="s">
        <v>300</v>
      </c>
      <c r="D82" s="4572">
        <v>0</v>
      </c>
      <c r="E82" s="4573">
        <v>0</v>
      </c>
    </row>
    <row r="83" spans="2:5">
      <c r="B83" s="4546" t="s">
        <v>301</v>
      </c>
      <c r="C83" s="4547" t="s">
        <v>302</v>
      </c>
      <c r="D83" s="4572">
        <v>0</v>
      </c>
      <c r="E83" s="4573">
        <v>0</v>
      </c>
    </row>
    <row r="84" spans="2:5">
      <c r="B84" s="4546" t="s">
        <v>72</v>
      </c>
      <c r="C84" s="4547" t="s">
        <v>73</v>
      </c>
      <c r="D84" s="4572">
        <v>0</v>
      </c>
      <c r="E84" s="4573">
        <v>0</v>
      </c>
    </row>
    <row r="85" spans="2:5">
      <c r="B85" s="4546" t="s">
        <v>74</v>
      </c>
      <c r="C85" s="4547" t="s">
        <v>75</v>
      </c>
      <c r="D85" s="4572">
        <v>0</v>
      </c>
      <c r="E85" s="4573">
        <v>0</v>
      </c>
    </row>
    <row r="86" spans="2:5" ht="13.5" thickBot="1">
      <c r="B86" s="4562" t="s">
        <v>76</v>
      </c>
      <c r="C86" s="4563" t="s">
        <v>77</v>
      </c>
      <c r="D86" s="4576">
        <v>0</v>
      </c>
      <c r="E86" s="4577">
        <v>0</v>
      </c>
    </row>
    <row r="87" spans="2:5" ht="26.25" thickBot="1">
      <c r="B87" s="4564" t="s">
        <v>32</v>
      </c>
      <c r="C87" s="4565" t="s">
        <v>78</v>
      </c>
      <c r="D87" s="4566">
        <v>0</v>
      </c>
      <c r="E87" s="4567">
        <v>0</v>
      </c>
    </row>
    <row r="88" spans="2:5" ht="13.5" thickBot="1">
      <c r="B88" s="4543" t="s">
        <v>79</v>
      </c>
      <c r="C88" s="4544" t="s">
        <v>80</v>
      </c>
      <c r="D88" s="4545">
        <v>0</v>
      </c>
      <c r="E88" s="4557">
        <v>0</v>
      </c>
    </row>
    <row r="89" spans="2:5" ht="13.5" thickBot="1">
      <c r="B89" s="4543" t="s">
        <v>81</v>
      </c>
      <c r="C89" s="4544" t="s">
        <v>82</v>
      </c>
      <c r="D89" s="4545">
        <v>0</v>
      </c>
      <c r="E89" s="4557">
        <v>0</v>
      </c>
    </row>
    <row r="90" spans="2:5" ht="13.5" thickBot="1">
      <c r="B90" s="4543" t="s">
        <v>83</v>
      </c>
      <c r="C90" s="4544" t="s">
        <v>84</v>
      </c>
      <c r="D90" s="4545">
        <v>0</v>
      </c>
      <c r="E90" s="4569">
        <v>0</v>
      </c>
    </row>
    <row r="91" spans="2:5">
      <c r="B91" s="4543" t="s">
        <v>85</v>
      </c>
      <c r="C91" s="4544" t="s">
        <v>86</v>
      </c>
      <c r="D91" s="4545">
        <v>0</v>
      </c>
      <c r="E91" s="4568">
        <v>0</v>
      </c>
    </row>
    <row r="92" spans="2:5">
      <c r="B92" s="4546" t="s">
        <v>5</v>
      </c>
      <c r="C92" s="4547" t="s">
        <v>87</v>
      </c>
      <c r="D92" s="4572">
        <v>0</v>
      </c>
      <c r="E92" s="4573">
        <v>0</v>
      </c>
    </row>
    <row r="93" spans="2:5">
      <c r="B93" s="4546" t="s">
        <v>7</v>
      </c>
      <c r="C93" s="4547" t="s">
        <v>88</v>
      </c>
      <c r="D93" s="4572">
        <v>0</v>
      </c>
      <c r="E93" s="4573">
        <v>0</v>
      </c>
    </row>
    <row r="94" spans="2:5" ht="13.5" thickBot="1">
      <c r="B94" s="4548" t="s">
        <v>9</v>
      </c>
      <c r="C94" s="4549" t="s">
        <v>89</v>
      </c>
      <c r="D94" s="4578">
        <v>0</v>
      </c>
      <c r="E94" s="4579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122.xml><?xml version="1.0" encoding="utf-8"?>
<worksheet xmlns="http://schemas.openxmlformats.org/spreadsheetml/2006/main" xmlns:r="http://schemas.openxmlformats.org/officeDocument/2006/relationships">
  <dimension ref="A1:G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233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284609.75</v>
      </c>
    </row>
    <row r="10" spans="2:5">
      <c r="B10" s="14" t="s">
        <v>5</v>
      </c>
      <c r="C10" s="93" t="s">
        <v>6</v>
      </c>
      <c r="D10" s="175"/>
      <c r="E10" s="226">
        <v>284609.75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284609.75</v>
      </c>
      <c r="F20" s="167">
        <f>E20-E39</f>
        <v>0</v>
      </c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0</v>
      </c>
    </row>
    <row r="25" spans="2:7">
      <c r="B25" s="21" t="s">
        <v>25</v>
      </c>
      <c r="C25" s="22" t="s">
        <v>26</v>
      </c>
      <c r="D25" s="95"/>
      <c r="E25" s="110">
        <v>299481.64</v>
      </c>
      <c r="F25" s="50"/>
    </row>
    <row r="26" spans="2:7">
      <c r="B26" s="24" t="s">
        <v>27</v>
      </c>
      <c r="C26" s="25" t="s">
        <v>28</v>
      </c>
      <c r="D26" s="96"/>
      <c r="E26" s="111">
        <v>312325.46000000002</v>
      </c>
      <c r="G26" s="92"/>
    </row>
    <row r="27" spans="2:7">
      <c r="B27" s="26" t="s">
        <v>5</v>
      </c>
      <c r="C27" s="15" t="s">
        <v>29</v>
      </c>
      <c r="D27" s="175"/>
      <c r="E27" s="231">
        <v>3905.97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308419.49</v>
      </c>
    </row>
    <row r="30" spans="2:7">
      <c r="B30" s="24" t="s">
        <v>32</v>
      </c>
      <c r="C30" s="27" t="s">
        <v>33</v>
      </c>
      <c r="D30" s="96"/>
      <c r="E30" s="111">
        <v>12843.82</v>
      </c>
    </row>
    <row r="31" spans="2:7">
      <c r="B31" s="26" t="s">
        <v>5</v>
      </c>
      <c r="C31" s="15" t="s">
        <v>34</v>
      </c>
      <c r="D31" s="175"/>
      <c r="E31" s="231">
        <v>9953.66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319.45999999999998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2570.6999999999998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/>
      <c r="E38" s="23">
        <v>-14871.89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284609.75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2295.4250000000002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121.21</v>
      </c>
    </row>
    <row r="49" spans="2:5">
      <c r="B49" s="39" t="s">
        <v>9</v>
      </c>
      <c r="C49" s="48" t="s">
        <v>55</v>
      </c>
      <c r="D49" s="160"/>
      <c r="E49" s="154">
        <v>130.65</v>
      </c>
    </row>
    <row r="50" spans="2:5" ht="13.5" thickBot="1">
      <c r="B50" s="41" t="s">
        <v>11</v>
      </c>
      <c r="C50" s="49" t="s">
        <v>52</v>
      </c>
      <c r="D50" s="143"/>
      <c r="E50" s="152">
        <v>123.99</v>
      </c>
    </row>
    <row r="51" spans="2:5" ht="13.5" thickBot="1">
      <c r="B51" s="32"/>
      <c r="C51" s="33"/>
      <c r="D51" s="153"/>
      <c r="E51" s="153"/>
    </row>
    <row r="52" spans="2:5" ht="16.5" thickBot="1">
      <c r="B52" s="4550"/>
      <c r="C52" s="4551" t="s">
        <v>56</v>
      </c>
      <c r="D52" s="4552"/>
      <c r="E52" s="4542"/>
    </row>
    <row r="53" spans="2:5" ht="23.25" customHeight="1" thickBot="1">
      <c r="B53" s="6368" t="s">
        <v>57</v>
      </c>
      <c r="C53" s="6369"/>
      <c r="D53" s="4553" t="s">
        <v>58</v>
      </c>
      <c r="E53" s="4554" t="s">
        <v>59</v>
      </c>
    </row>
    <row r="54" spans="2:5" ht="13.5" thickBot="1">
      <c r="B54" s="4555" t="s">
        <v>27</v>
      </c>
      <c r="C54" s="4544" t="s">
        <v>60</v>
      </c>
      <c r="D54" s="4580">
        <v>284609.75</v>
      </c>
      <c r="E54" s="4581">
        <v>1</v>
      </c>
    </row>
    <row r="55" spans="2:5" ht="25.5">
      <c r="B55" s="4558" t="s">
        <v>5</v>
      </c>
      <c r="C55" s="4559" t="s">
        <v>61</v>
      </c>
      <c r="D55" s="4570">
        <v>0</v>
      </c>
      <c r="E55" s="4571">
        <v>0</v>
      </c>
    </row>
    <row r="56" spans="2:5">
      <c r="B56" s="4546" t="s">
        <v>268</v>
      </c>
      <c r="C56" s="245" t="s">
        <v>269</v>
      </c>
      <c r="D56" s="4572">
        <v>0</v>
      </c>
      <c r="E56" s="4573">
        <v>0</v>
      </c>
    </row>
    <row r="57" spans="2:5">
      <c r="B57" s="246" t="s">
        <v>270</v>
      </c>
      <c r="C57" s="245" t="s">
        <v>271</v>
      </c>
      <c r="D57" s="4572">
        <v>0</v>
      </c>
      <c r="E57" s="4573">
        <v>0</v>
      </c>
    </row>
    <row r="58" spans="2:5">
      <c r="B58" s="246" t="s">
        <v>272</v>
      </c>
      <c r="C58" s="245" t="s">
        <v>273</v>
      </c>
      <c r="D58" s="247">
        <v>0</v>
      </c>
      <c r="E58" s="4573">
        <v>0</v>
      </c>
    </row>
    <row r="59" spans="2:5" ht="25.5">
      <c r="B59" s="4546" t="s">
        <v>7</v>
      </c>
      <c r="C59" s="4547" t="s">
        <v>62</v>
      </c>
      <c r="D59" s="4572">
        <v>0</v>
      </c>
      <c r="E59" s="4573">
        <v>0</v>
      </c>
    </row>
    <row r="60" spans="2:5">
      <c r="B60" s="4546" t="s">
        <v>9</v>
      </c>
      <c r="C60" s="4547" t="s">
        <v>63</v>
      </c>
      <c r="D60" s="4572">
        <v>0</v>
      </c>
      <c r="E60" s="4573">
        <v>0</v>
      </c>
    </row>
    <row r="61" spans="2:5">
      <c r="B61" s="4546" t="s">
        <v>274</v>
      </c>
      <c r="C61" s="4547" t="s">
        <v>275</v>
      </c>
      <c r="D61" s="4572">
        <v>0</v>
      </c>
      <c r="E61" s="4573">
        <v>0</v>
      </c>
    </row>
    <row r="62" spans="2:5">
      <c r="B62" s="4546" t="s">
        <v>276</v>
      </c>
      <c r="C62" s="4547" t="s">
        <v>16</v>
      </c>
      <c r="D62" s="4572">
        <v>0</v>
      </c>
      <c r="E62" s="4573">
        <v>0</v>
      </c>
    </row>
    <row r="63" spans="2:5">
      <c r="B63" s="4546" t="s">
        <v>11</v>
      </c>
      <c r="C63" s="4547" t="s">
        <v>64</v>
      </c>
      <c r="D63" s="4572">
        <v>0</v>
      </c>
      <c r="E63" s="4573">
        <v>0</v>
      </c>
    </row>
    <row r="64" spans="2:5">
      <c r="B64" s="4546" t="s">
        <v>13</v>
      </c>
      <c r="C64" s="4547" t="s">
        <v>275</v>
      </c>
      <c r="D64" s="4572">
        <v>0</v>
      </c>
      <c r="E64" s="4573">
        <v>0</v>
      </c>
    </row>
    <row r="65" spans="2:5">
      <c r="B65" s="4546" t="s">
        <v>15</v>
      </c>
      <c r="C65" s="4547" t="s">
        <v>16</v>
      </c>
      <c r="D65" s="4572">
        <v>0</v>
      </c>
      <c r="E65" s="4573">
        <v>0</v>
      </c>
    </row>
    <row r="66" spans="2:5">
      <c r="B66" s="4546" t="s">
        <v>38</v>
      </c>
      <c r="C66" s="4547" t="s">
        <v>65</v>
      </c>
      <c r="D66" s="4572">
        <v>0</v>
      </c>
      <c r="E66" s="4573">
        <v>0</v>
      </c>
    </row>
    <row r="67" spans="2:5">
      <c r="B67" s="4560" t="s">
        <v>40</v>
      </c>
      <c r="C67" s="4561" t="s">
        <v>66</v>
      </c>
      <c r="D67" s="4582">
        <v>284609.75</v>
      </c>
      <c r="E67" s="4583">
        <v>1</v>
      </c>
    </row>
    <row r="68" spans="2:5">
      <c r="B68" s="4560" t="s">
        <v>277</v>
      </c>
      <c r="C68" s="4561" t="s">
        <v>278</v>
      </c>
      <c r="D68" s="4584">
        <v>284609.75</v>
      </c>
      <c r="E68" s="4585">
        <v>1</v>
      </c>
    </row>
    <row r="69" spans="2:5">
      <c r="B69" s="4560" t="s">
        <v>279</v>
      </c>
      <c r="C69" s="4561" t="s">
        <v>280</v>
      </c>
      <c r="D69" s="4574">
        <v>0</v>
      </c>
      <c r="E69" s="4575">
        <v>0</v>
      </c>
    </row>
    <row r="70" spans="2:5">
      <c r="B70" s="4560" t="s">
        <v>281</v>
      </c>
      <c r="C70" s="4561" t="s">
        <v>282</v>
      </c>
      <c r="D70" s="4574">
        <v>0</v>
      </c>
      <c r="E70" s="4575">
        <v>0</v>
      </c>
    </row>
    <row r="71" spans="2:5">
      <c r="B71" s="4560" t="s">
        <v>283</v>
      </c>
      <c r="C71" s="4561" t="s">
        <v>284</v>
      </c>
      <c r="D71" s="4574">
        <v>0</v>
      </c>
      <c r="E71" s="4575">
        <v>0</v>
      </c>
    </row>
    <row r="72" spans="2:5" ht="25.5">
      <c r="B72" s="4560" t="s">
        <v>42</v>
      </c>
      <c r="C72" s="4561" t="s">
        <v>67</v>
      </c>
      <c r="D72" s="4574">
        <v>0</v>
      </c>
      <c r="E72" s="4575">
        <v>0</v>
      </c>
    </row>
    <row r="73" spans="2:5">
      <c r="B73" s="4560" t="s">
        <v>285</v>
      </c>
      <c r="C73" s="4561" t="s">
        <v>286</v>
      </c>
      <c r="D73" s="4574">
        <v>0</v>
      </c>
      <c r="E73" s="4575">
        <v>0</v>
      </c>
    </row>
    <row r="74" spans="2:5">
      <c r="B74" s="4560" t="s">
        <v>287</v>
      </c>
      <c r="C74" s="4561" t="s">
        <v>288</v>
      </c>
      <c r="D74" s="4574">
        <v>0</v>
      </c>
      <c r="E74" s="4575">
        <v>0</v>
      </c>
    </row>
    <row r="75" spans="2:5">
      <c r="B75" s="4560" t="s">
        <v>289</v>
      </c>
      <c r="C75" s="4561" t="s">
        <v>290</v>
      </c>
      <c r="D75" s="4572">
        <v>0</v>
      </c>
      <c r="E75" s="4575">
        <v>0</v>
      </c>
    </row>
    <row r="76" spans="2:5">
      <c r="B76" s="4560" t="s">
        <v>291</v>
      </c>
      <c r="C76" s="4561" t="s">
        <v>292</v>
      </c>
      <c r="D76" s="4574">
        <v>0</v>
      </c>
      <c r="E76" s="4575">
        <v>0</v>
      </c>
    </row>
    <row r="77" spans="2:5">
      <c r="B77" s="4560" t="s">
        <v>293</v>
      </c>
      <c r="C77" s="4561" t="s">
        <v>294</v>
      </c>
      <c r="D77" s="4574">
        <v>0</v>
      </c>
      <c r="E77" s="4575">
        <v>0</v>
      </c>
    </row>
    <row r="78" spans="2:5">
      <c r="B78" s="4560" t="s">
        <v>68</v>
      </c>
      <c r="C78" s="4561" t="s">
        <v>69</v>
      </c>
      <c r="D78" s="4574">
        <v>0</v>
      </c>
      <c r="E78" s="4575">
        <v>0</v>
      </c>
    </row>
    <row r="79" spans="2:5">
      <c r="B79" s="4546" t="s">
        <v>70</v>
      </c>
      <c r="C79" s="4547" t="s">
        <v>71</v>
      </c>
      <c r="D79" s="4572">
        <v>0</v>
      </c>
      <c r="E79" s="4573">
        <v>0</v>
      </c>
    </row>
    <row r="80" spans="2:5">
      <c r="B80" s="4546" t="s">
        <v>295</v>
      </c>
      <c r="C80" s="4547" t="s">
        <v>296</v>
      </c>
      <c r="D80" s="4572">
        <v>0</v>
      </c>
      <c r="E80" s="4573">
        <v>0</v>
      </c>
    </row>
    <row r="81" spans="2:5">
      <c r="B81" s="4546" t="s">
        <v>297</v>
      </c>
      <c r="C81" s="4547" t="s">
        <v>298</v>
      </c>
      <c r="D81" s="4572">
        <v>0</v>
      </c>
      <c r="E81" s="4573">
        <v>0</v>
      </c>
    </row>
    <row r="82" spans="2:5">
      <c r="B82" s="4546" t="s">
        <v>299</v>
      </c>
      <c r="C82" s="4547" t="s">
        <v>300</v>
      </c>
      <c r="D82" s="4572">
        <v>0</v>
      </c>
      <c r="E82" s="4573">
        <v>0</v>
      </c>
    </row>
    <row r="83" spans="2:5">
      <c r="B83" s="4546" t="s">
        <v>301</v>
      </c>
      <c r="C83" s="4547" t="s">
        <v>302</v>
      </c>
      <c r="D83" s="4572">
        <v>0</v>
      </c>
      <c r="E83" s="4573">
        <v>0</v>
      </c>
    </row>
    <row r="84" spans="2:5">
      <c r="B84" s="4546" t="s">
        <v>72</v>
      </c>
      <c r="C84" s="4547" t="s">
        <v>73</v>
      </c>
      <c r="D84" s="4572">
        <v>0</v>
      </c>
      <c r="E84" s="4573">
        <v>0</v>
      </c>
    </row>
    <row r="85" spans="2:5">
      <c r="B85" s="4546" t="s">
        <v>74</v>
      </c>
      <c r="C85" s="4547" t="s">
        <v>75</v>
      </c>
      <c r="D85" s="4572">
        <v>0</v>
      </c>
      <c r="E85" s="4573">
        <v>0</v>
      </c>
    </row>
    <row r="86" spans="2:5" ht="13.5" thickBot="1">
      <c r="B86" s="4562" t="s">
        <v>76</v>
      </c>
      <c r="C86" s="4563" t="s">
        <v>77</v>
      </c>
      <c r="D86" s="4576">
        <v>0</v>
      </c>
      <c r="E86" s="4577">
        <v>0</v>
      </c>
    </row>
    <row r="87" spans="2:5" ht="26.25" thickBot="1">
      <c r="B87" s="4564" t="s">
        <v>32</v>
      </c>
      <c r="C87" s="4565" t="s">
        <v>78</v>
      </c>
      <c r="D87" s="4566">
        <v>0</v>
      </c>
      <c r="E87" s="4567">
        <v>0</v>
      </c>
    </row>
    <row r="88" spans="2:5" ht="13.5" thickBot="1">
      <c r="B88" s="4543" t="s">
        <v>79</v>
      </c>
      <c r="C88" s="4544" t="s">
        <v>80</v>
      </c>
      <c r="D88" s="4545">
        <v>0</v>
      </c>
      <c r="E88" s="4557">
        <v>0</v>
      </c>
    </row>
    <row r="89" spans="2:5" ht="13.5" thickBot="1">
      <c r="B89" s="4543" t="s">
        <v>81</v>
      </c>
      <c r="C89" s="4544" t="s">
        <v>82</v>
      </c>
      <c r="D89" s="4545">
        <v>0</v>
      </c>
      <c r="E89" s="4557">
        <v>0</v>
      </c>
    </row>
    <row r="90" spans="2:5" ht="13.5" thickBot="1">
      <c r="B90" s="4543" t="s">
        <v>83</v>
      </c>
      <c r="C90" s="4544" t="s">
        <v>84</v>
      </c>
      <c r="D90" s="4545">
        <v>0</v>
      </c>
      <c r="E90" s="4569">
        <v>0</v>
      </c>
    </row>
    <row r="91" spans="2:5">
      <c r="B91" s="4543" t="s">
        <v>85</v>
      </c>
      <c r="C91" s="4544" t="s">
        <v>86</v>
      </c>
      <c r="D91" s="4589">
        <v>284609.75</v>
      </c>
      <c r="E91" s="4611">
        <v>1</v>
      </c>
    </row>
    <row r="92" spans="2:5">
      <c r="B92" s="4546" t="s">
        <v>5</v>
      </c>
      <c r="C92" s="4547" t="s">
        <v>87</v>
      </c>
      <c r="D92" s="4615">
        <v>284609.75</v>
      </c>
      <c r="E92" s="4616">
        <v>1</v>
      </c>
    </row>
    <row r="93" spans="2:5">
      <c r="B93" s="4546" t="s">
        <v>7</v>
      </c>
      <c r="C93" s="4547" t="s">
        <v>88</v>
      </c>
      <c r="D93" s="4615">
        <v>0</v>
      </c>
      <c r="E93" s="4616">
        <v>0</v>
      </c>
    </row>
    <row r="94" spans="2:5" ht="13.5" thickBot="1">
      <c r="B94" s="4548" t="s">
        <v>9</v>
      </c>
      <c r="C94" s="4549" t="s">
        <v>89</v>
      </c>
      <c r="D94" s="4578">
        <v>0</v>
      </c>
      <c r="E94" s="4579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3.xml><?xml version="1.0" encoding="utf-8"?>
<worksheet xmlns="http://schemas.openxmlformats.org/spreadsheetml/2006/main" xmlns:r="http://schemas.openxmlformats.org/officeDocument/2006/relationships"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235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40526.54</v>
      </c>
    </row>
    <row r="10" spans="2:5">
      <c r="B10" s="14" t="s">
        <v>5</v>
      </c>
      <c r="C10" s="93" t="s">
        <v>6</v>
      </c>
      <c r="D10" s="175"/>
      <c r="E10" s="226">
        <v>40526.54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40526.54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238">
        <v>42076.04</v>
      </c>
      <c r="F25" s="92"/>
    </row>
    <row r="26" spans="2:7">
      <c r="B26" s="24" t="s">
        <v>27</v>
      </c>
      <c r="C26" s="25" t="s">
        <v>28</v>
      </c>
      <c r="D26" s="96"/>
      <c r="E26" s="239">
        <v>79725.649999999994</v>
      </c>
    </row>
    <row r="27" spans="2:7">
      <c r="B27" s="26" t="s">
        <v>5</v>
      </c>
      <c r="C27" s="15" t="s">
        <v>29</v>
      </c>
      <c r="D27" s="175"/>
      <c r="E27" s="240">
        <v>24500</v>
      </c>
      <c r="F27" s="92"/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/>
      <c r="E29" s="240">
        <v>55225.65</v>
      </c>
    </row>
    <row r="30" spans="2:7">
      <c r="B30" s="24" t="s">
        <v>32</v>
      </c>
      <c r="C30" s="27" t="s">
        <v>33</v>
      </c>
      <c r="D30" s="96"/>
      <c r="E30" s="239">
        <v>37649.609999999993</v>
      </c>
    </row>
    <row r="31" spans="2:7">
      <c r="B31" s="26" t="s">
        <v>5</v>
      </c>
      <c r="C31" s="15" t="s">
        <v>34</v>
      </c>
      <c r="D31" s="175"/>
      <c r="E31" s="240"/>
    </row>
    <row r="32" spans="2:7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/>
      <c r="E33" s="240">
        <v>39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/>
      <c r="E35" s="240">
        <v>446.84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/>
      <c r="E37" s="240">
        <v>37163.769999999997</v>
      </c>
    </row>
    <row r="38" spans="2:6">
      <c r="B38" s="21" t="s">
        <v>44</v>
      </c>
      <c r="C38" s="22" t="s">
        <v>45</v>
      </c>
      <c r="D38" s="95"/>
      <c r="E38" s="23">
        <v>-1549.5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40526.54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432.74470000000002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77.22</v>
      </c>
    </row>
    <row r="49" spans="2:5">
      <c r="B49" s="39" t="s">
        <v>9</v>
      </c>
      <c r="C49" s="48" t="s">
        <v>55</v>
      </c>
      <c r="D49" s="160"/>
      <c r="E49" s="154">
        <v>96.27</v>
      </c>
    </row>
    <row r="50" spans="2:5" ht="13.5" thickBot="1">
      <c r="B50" s="41" t="s">
        <v>11</v>
      </c>
      <c r="C50" s="49" t="s">
        <v>52</v>
      </c>
      <c r="D50" s="143"/>
      <c r="E50" s="152">
        <v>93.65</v>
      </c>
    </row>
    <row r="51" spans="2:5" ht="13.5" thickBot="1">
      <c r="B51" s="32"/>
      <c r="C51" s="33"/>
      <c r="D51" s="153"/>
      <c r="E51" s="153"/>
    </row>
    <row r="52" spans="2:5" ht="16.5" thickBot="1">
      <c r="B52" s="4594"/>
      <c r="C52" s="4595" t="s">
        <v>56</v>
      </c>
      <c r="D52" s="4596"/>
      <c r="E52" s="4586"/>
    </row>
    <row r="53" spans="2:5" ht="23.25" customHeight="1" thickBot="1">
      <c r="B53" s="6368" t="s">
        <v>57</v>
      </c>
      <c r="C53" s="6369"/>
      <c r="D53" s="4597" t="s">
        <v>58</v>
      </c>
      <c r="E53" s="4598" t="s">
        <v>59</v>
      </c>
    </row>
    <row r="54" spans="2:5" ht="13.5" thickBot="1">
      <c r="B54" s="4599" t="s">
        <v>27</v>
      </c>
      <c r="C54" s="4588" t="s">
        <v>60</v>
      </c>
      <c r="D54" s="4623">
        <v>40526.54</v>
      </c>
      <c r="E54" s="4624">
        <v>1</v>
      </c>
    </row>
    <row r="55" spans="2:5" ht="25.5">
      <c r="B55" s="4601" t="s">
        <v>5</v>
      </c>
      <c r="C55" s="4602" t="s">
        <v>61</v>
      </c>
      <c r="D55" s="4613">
        <v>0</v>
      </c>
      <c r="E55" s="4614">
        <v>0</v>
      </c>
    </row>
    <row r="56" spans="2:5">
      <c r="B56" s="4590" t="s">
        <v>268</v>
      </c>
      <c r="C56" s="245" t="s">
        <v>269</v>
      </c>
      <c r="D56" s="4615">
        <v>0</v>
      </c>
      <c r="E56" s="4616">
        <v>0</v>
      </c>
    </row>
    <row r="57" spans="2:5">
      <c r="B57" s="246" t="s">
        <v>270</v>
      </c>
      <c r="C57" s="245" t="s">
        <v>271</v>
      </c>
      <c r="D57" s="4615">
        <v>0</v>
      </c>
      <c r="E57" s="4616">
        <v>0</v>
      </c>
    </row>
    <row r="58" spans="2:5">
      <c r="B58" s="246" t="s">
        <v>272</v>
      </c>
      <c r="C58" s="245" t="s">
        <v>273</v>
      </c>
      <c r="D58" s="247">
        <v>0</v>
      </c>
      <c r="E58" s="4616">
        <v>0</v>
      </c>
    </row>
    <row r="59" spans="2:5" ht="25.5">
      <c r="B59" s="4590" t="s">
        <v>7</v>
      </c>
      <c r="C59" s="4591" t="s">
        <v>62</v>
      </c>
      <c r="D59" s="4615">
        <v>0</v>
      </c>
      <c r="E59" s="4616">
        <v>0</v>
      </c>
    </row>
    <row r="60" spans="2:5">
      <c r="B60" s="4590" t="s">
        <v>9</v>
      </c>
      <c r="C60" s="4591" t="s">
        <v>63</v>
      </c>
      <c r="D60" s="4615">
        <v>0</v>
      </c>
      <c r="E60" s="4616">
        <v>0</v>
      </c>
    </row>
    <row r="61" spans="2:5">
      <c r="B61" s="4590" t="s">
        <v>274</v>
      </c>
      <c r="C61" s="4591" t="s">
        <v>275</v>
      </c>
      <c r="D61" s="4615">
        <v>0</v>
      </c>
      <c r="E61" s="4616">
        <v>0</v>
      </c>
    </row>
    <row r="62" spans="2:5">
      <c r="B62" s="4590" t="s">
        <v>276</v>
      </c>
      <c r="C62" s="4591" t="s">
        <v>16</v>
      </c>
      <c r="D62" s="4615">
        <v>0</v>
      </c>
      <c r="E62" s="4616">
        <v>0</v>
      </c>
    </row>
    <row r="63" spans="2:5">
      <c r="B63" s="4590" t="s">
        <v>11</v>
      </c>
      <c r="C63" s="4591" t="s">
        <v>64</v>
      </c>
      <c r="D63" s="4615">
        <v>0</v>
      </c>
      <c r="E63" s="4616">
        <v>0</v>
      </c>
    </row>
    <row r="64" spans="2:5">
      <c r="B64" s="4590" t="s">
        <v>13</v>
      </c>
      <c r="C64" s="4591" t="s">
        <v>275</v>
      </c>
      <c r="D64" s="4615">
        <v>0</v>
      </c>
      <c r="E64" s="4616">
        <v>0</v>
      </c>
    </row>
    <row r="65" spans="2:5">
      <c r="B65" s="4590" t="s">
        <v>15</v>
      </c>
      <c r="C65" s="4591" t="s">
        <v>16</v>
      </c>
      <c r="D65" s="4615">
        <v>0</v>
      </c>
      <c r="E65" s="4616">
        <v>0</v>
      </c>
    </row>
    <row r="66" spans="2:5">
      <c r="B66" s="4590" t="s">
        <v>38</v>
      </c>
      <c r="C66" s="4591" t="s">
        <v>65</v>
      </c>
      <c r="D66" s="4615">
        <v>0</v>
      </c>
      <c r="E66" s="4616">
        <v>0</v>
      </c>
    </row>
    <row r="67" spans="2:5">
      <c r="B67" s="4603" t="s">
        <v>40</v>
      </c>
      <c r="C67" s="4604" t="s">
        <v>66</v>
      </c>
      <c r="D67" s="4625">
        <v>40526.54</v>
      </c>
      <c r="E67" s="4626">
        <v>1</v>
      </c>
    </row>
    <row r="68" spans="2:5">
      <c r="B68" s="4603" t="s">
        <v>277</v>
      </c>
      <c r="C68" s="4604" t="s">
        <v>278</v>
      </c>
      <c r="D68" s="4627">
        <v>40526.54</v>
      </c>
      <c r="E68" s="4628">
        <v>1</v>
      </c>
    </row>
    <row r="69" spans="2:5">
      <c r="B69" s="4603" t="s">
        <v>279</v>
      </c>
      <c r="C69" s="4604" t="s">
        <v>280</v>
      </c>
      <c r="D69" s="4617">
        <v>0</v>
      </c>
      <c r="E69" s="4618">
        <v>0</v>
      </c>
    </row>
    <row r="70" spans="2:5">
      <c r="B70" s="4603" t="s">
        <v>281</v>
      </c>
      <c r="C70" s="4604" t="s">
        <v>282</v>
      </c>
      <c r="D70" s="4617">
        <v>0</v>
      </c>
      <c r="E70" s="4618">
        <v>0</v>
      </c>
    </row>
    <row r="71" spans="2:5">
      <c r="B71" s="4603" t="s">
        <v>283</v>
      </c>
      <c r="C71" s="4604" t="s">
        <v>284</v>
      </c>
      <c r="D71" s="4617">
        <v>0</v>
      </c>
      <c r="E71" s="4618">
        <v>0</v>
      </c>
    </row>
    <row r="72" spans="2:5" ht="25.5">
      <c r="B72" s="4603" t="s">
        <v>42</v>
      </c>
      <c r="C72" s="4604" t="s">
        <v>67</v>
      </c>
      <c r="D72" s="4617">
        <v>0</v>
      </c>
      <c r="E72" s="4618">
        <v>0</v>
      </c>
    </row>
    <row r="73" spans="2:5">
      <c r="B73" s="4603" t="s">
        <v>285</v>
      </c>
      <c r="C73" s="4604" t="s">
        <v>286</v>
      </c>
      <c r="D73" s="4617">
        <v>0</v>
      </c>
      <c r="E73" s="4618">
        <v>0</v>
      </c>
    </row>
    <row r="74" spans="2:5">
      <c r="B74" s="4603" t="s">
        <v>287</v>
      </c>
      <c r="C74" s="4604" t="s">
        <v>288</v>
      </c>
      <c r="D74" s="4617">
        <v>0</v>
      </c>
      <c r="E74" s="4618">
        <v>0</v>
      </c>
    </row>
    <row r="75" spans="2:5">
      <c r="B75" s="4603" t="s">
        <v>289</v>
      </c>
      <c r="C75" s="4604" t="s">
        <v>290</v>
      </c>
      <c r="D75" s="4615">
        <v>0</v>
      </c>
      <c r="E75" s="4618">
        <v>0</v>
      </c>
    </row>
    <row r="76" spans="2:5">
      <c r="B76" s="4603" t="s">
        <v>291</v>
      </c>
      <c r="C76" s="4604" t="s">
        <v>292</v>
      </c>
      <c r="D76" s="4617">
        <v>0</v>
      </c>
      <c r="E76" s="4618">
        <v>0</v>
      </c>
    </row>
    <row r="77" spans="2:5">
      <c r="B77" s="4603" t="s">
        <v>293</v>
      </c>
      <c r="C77" s="4604" t="s">
        <v>294</v>
      </c>
      <c r="D77" s="4617">
        <v>0</v>
      </c>
      <c r="E77" s="4618">
        <v>0</v>
      </c>
    </row>
    <row r="78" spans="2:5">
      <c r="B78" s="4603" t="s">
        <v>68</v>
      </c>
      <c r="C78" s="4604" t="s">
        <v>69</v>
      </c>
      <c r="D78" s="4617">
        <v>0</v>
      </c>
      <c r="E78" s="4618">
        <v>0</v>
      </c>
    </row>
    <row r="79" spans="2:5">
      <c r="B79" s="4590" t="s">
        <v>70</v>
      </c>
      <c r="C79" s="4591" t="s">
        <v>71</v>
      </c>
      <c r="D79" s="4615">
        <v>0</v>
      </c>
      <c r="E79" s="4616">
        <v>0</v>
      </c>
    </row>
    <row r="80" spans="2:5">
      <c r="B80" s="4590" t="s">
        <v>295</v>
      </c>
      <c r="C80" s="4591" t="s">
        <v>296</v>
      </c>
      <c r="D80" s="4615">
        <v>0</v>
      </c>
      <c r="E80" s="4616">
        <v>0</v>
      </c>
    </row>
    <row r="81" spans="2:5">
      <c r="B81" s="4590" t="s">
        <v>297</v>
      </c>
      <c r="C81" s="4591" t="s">
        <v>298</v>
      </c>
      <c r="D81" s="4615">
        <v>0</v>
      </c>
      <c r="E81" s="4616">
        <v>0</v>
      </c>
    </row>
    <row r="82" spans="2:5">
      <c r="B82" s="4590" t="s">
        <v>299</v>
      </c>
      <c r="C82" s="4591" t="s">
        <v>300</v>
      </c>
      <c r="D82" s="4615">
        <v>0</v>
      </c>
      <c r="E82" s="4616">
        <v>0</v>
      </c>
    </row>
    <row r="83" spans="2:5">
      <c r="B83" s="4590" t="s">
        <v>301</v>
      </c>
      <c r="C83" s="4591" t="s">
        <v>302</v>
      </c>
      <c r="D83" s="4615">
        <v>0</v>
      </c>
      <c r="E83" s="4616">
        <v>0</v>
      </c>
    </row>
    <row r="84" spans="2:5">
      <c r="B84" s="4590" t="s">
        <v>72</v>
      </c>
      <c r="C84" s="4591" t="s">
        <v>73</v>
      </c>
      <c r="D84" s="4615">
        <v>0</v>
      </c>
      <c r="E84" s="4616">
        <v>0</v>
      </c>
    </row>
    <row r="85" spans="2:5">
      <c r="B85" s="4590" t="s">
        <v>74</v>
      </c>
      <c r="C85" s="4591" t="s">
        <v>75</v>
      </c>
      <c r="D85" s="4615">
        <v>0</v>
      </c>
      <c r="E85" s="4616">
        <v>0</v>
      </c>
    </row>
    <row r="86" spans="2:5" ht="13.5" thickBot="1">
      <c r="B86" s="4605" t="s">
        <v>76</v>
      </c>
      <c r="C86" s="4606" t="s">
        <v>77</v>
      </c>
      <c r="D86" s="4619">
        <v>0</v>
      </c>
      <c r="E86" s="4620">
        <v>0</v>
      </c>
    </row>
    <row r="87" spans="2:5" ht="26.25" thickBot="1">
      <c r="B87" s="4607" t="s">
        <v>32</v>
      </c>
      <c r="C87" s="4608" t="s">
        <v>78</v>
      </c>
      <c r="D87" s="4609">
        <v>0</v>
      </c>
      <c r="E87" s="4610">
        <v>0</v>
      </c>
    </row>
    <row r="88" spans="2:5" ht="13.5" thickBot="1">
      <c r="B88" s="4587" t="s">
        <v>79</v>
      </c>
      <c r="C88" s="4588" t="s">
        <v>80</v>
      </c>
      <c r="D88" s="4589">
        <v>0</v>
      </c>
      <c r="E88" s="4600">
        <v>0</v>
      </c>
    </row>
    <row r="89" spans="2:5" ht="13.5" thickBot="1">
      <c r="B89" s="4587" t="s">
        <v>81</v>
      </c>
      <c r="C89" s="4588" t="s">
        <v>82</v>
      </c>
      <c r="D89" s="4589">
        <v>0</v>
      </c>
      <c r="E89" s="4600">
        <v>0</v>
      </c>
    </row>
    <row r="90" spans="2:5" ht="13.5" thickBot="1">
      <c r="B90" s="4587" t="s">
        <v>83</v>
      </c>
      <c r="C90" s="4588" t="s">
        <v>84</v>
      </c>
      <c r="D90" s="4589">
        <v>0</v>
      </c>
      <c r="E90" s="4612">
        <v>0</v>
      </c>
    </row>
    <row r="91" spans="2:5">
      <c r="B91" s="4587" t="s">
        <v>85</v>
      </c>
      <c r="C91" s="4588" t="s">
        <v>86</v>
      </c>
      <c r="D91" s="4632">
        <v>40526.54</v>
      </c>
      <c r="E91" s="4654">
        <v>1</v>
      </c>
    </row>
    <row r="92" spans="2:5">
      <c r="B92" s="4590" t="s">
        <v>5</v>
      </c>
      <c r="C92" s="4591" t="s">
        <v>87</v>
      </c>
      <c r="D92" s="4658">
        <v>40526.54</v>
      </c>
      <c r="E92" s="4659">
        <v>1</v>
      </c>
    </row>
    <row r="93" spans="2:5">
      <c r="B93" s="4590" t="s">
        <v>7</v>
      </c>
      <c r="C93" s="4591" t="s">
        <v>88</v>
      </c>
      <c r="D93" s="4658">
        <v>0</v>
      </c>
      <c r="E93" s="4659">
        <v>0</v>
      </c>
    </row>
    <row r="94" spans="2:5" ht="13.5" thickBot="1">
      <c r="B94" s="4592" t="s">
        <v>9</v>
      </c>
      <c r="C94" s="4593" t="s">
        <v>89</v>
      </c>
      <c r="D94" s="4621">
        <v>0</v>
      </c>
      <c r="E94" s="4622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52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172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21637.37</v>
      </c>
      <c r="E9" s="23">
        <f>E10+E11+E12+E13</f>
        <v>19129.55</v>
      </c>
    </row>
    <row r="10" spans="2:5">
      <c r="B10" s="14" t="s">
        <v>5</v>
      </c>
      <c r="C10" s="93" t="s">
        <v>6</v>
      </c>
      <c r="D10" s="175">
        <v>21637.37</v>
      </c>
      <c r="E10" s="226">
        <v>19129.55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21637.37</v>
      </c>
      <c r="E20" s="229">
        <f>E9-E16</f>
        <v>19129.55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21637.37</v>
      </c>
    </row>
    <row r="25" spans="2:7">
      <c r="B25" s="21" t="s">
        <v>25</v>
      </c>
      <c r="C25" s="22" t="s">
        <v>26</v>
      </c>
      <c r="D25" s="95">
        <v>24609.05</v>
      </c>
      <c r="E25" s="110">
        <v>-352.72</v>
      </c>
      <c r="F25" s="50"/>
    </row>
    <row r="26" spans="2:7">
      <c r="B26" s="24" t="s">
        <v>27</v>
      </c>
      <c r="C26" s="25" t="s">
        <v>28</v>
      </c>
      <c r="D26" s="96">
        <v>24849.58</v>
      </c>
      <c r="E26" s="111"/>
    </row>
    <row r="27" spans="2:7">
      <c r="B27" s="26" t="s">
        <v>5</v>
      </c>
      <c r="C27" s="15" t="s">
        <v>29</v>
      </c>
      <c r="D27" s="175"/>
      <c r="E27" s="231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24849.58</v>
      </c>
      <c r="E29" s="231"/>
      <c r="F29" s="50"/>
    </row>
    <row r="30" spans="2:7">
      <c r="B30" s="24" t="s">
        <v>32</v>
      </c>
      <c r="C30" s="27" t="s">
        <v>33</v>
      </c>
      <c r="D30" s="96">
        <v>240.53</v>
      </c>
      <c r="E30" s="111">
        <v>352.72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/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240.53</v>
      </c>
      <c r="E35" s="231">
        <v>352.72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>
        <v>-2971.68</v>
      </c>
      <c r="E38" s="23">
        <v>-2155.1</v>
      </c>
    </row>
    <row r="39" spans="2:6" ht="13.5" thickBot="1">
      <c r="B39" s="30" t="s">
        <v>46</v>
      </c>
      <c r="C39" s="31" t="s">
        <v>47</v>
      </c>
      <c r="D39" s="97">
        <v>21637.37</v>
      </c>
      <c r="E39" s="242">
        <f>E24+E25+E38</f>
        <v>19129.55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220.7895</v>
      </c>
    </row>
    <row r="45" spans="2:6" ht="13.5" thickBot="1">
      <c r="B45" s="41" t="s">
        <v>7</v>
      </c>
      <c r="C45" s="49" t="s">
        <v>52</v>
      </c>
      <c r="D45" s="143">
        <v>220.7895</v>
      </c>
      <c r="E45" s="148">
        <v>217.2825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98</v>
      </c>
    </row>
    <row r="48" spans="2:6">
      <c r="B48" s="39" t="s">
        <v>7</v>
      </c>
      <c r="C48" s="48" t="s">
        <v>54</v>
      </c>
      <c r="D48" s="160">
        <v>96.82</v>
      </c>
      <c r="E48" s="154">
        <v>82.44</v>
      </c>
    </row>
    <row r="49" spans="2:5">
      <c r="B49" s="39" t="s">
        <v>9</v>
      </c>
      <c r="C49" s="48" t="s">
        <v>55</v>
      </c>
      <c r="D49" s="160">
        <v>117.84</v>
      </c>
      <c r="E49" s="154">
        <v>111.38</v>
      </c>
    </row>
    <row r="50" spans="2:5" ht="13.5" thickBot="1">
      <c r="B50" s="41" t="s">
        <v>11</v>
      </c>
      <c r="C50" s="49" t="s">
        <v>52</v>
      </c>
      <c r="D50" s="143">
        <v>98</v>
      </c>
      <c r="E50" s="152">
        <v>88.04</v>
      </c>
    </row>
    <row r="51" spans="2:5" ht="13.5" thickBot="1">
      <c r="B51" s="32"/>
      <c r="C51" s="33"/>
      <c r="D51" s="153"/>
      <c r="E51" s="153"/>
    </row>
    <row r="52" spans="2:5" ht="16.5" thickBot="1">
      <c r="B52" s="4637"/>
      <c r="C52" s="4638" t="s">
        <v>56</v>
      </c>
      <c r="D52" s="4639"/>
      <c r="E52" s="4629"/>
    </row>
    <row r="53" spans="2:5" ht="23.25" customHeight="1" thickBot="1">
      <c r="B53" s="6368" t="s">
        <v>57</v>
      </c>
      <c r="C53" s="6369"/>
      <c r="D53" s="4640" t="s">
        <v>58</v>
      </c>
      <c r="E53" s="4641" t="s">
        <v>59</v>
      </c>
    </row>
    <row r="54" spans="2:5" ht="13.5" thickBot="1">
      <c r="B54" s="4642" t="s">
        <v>27</v>
      </c>
      <c r="C54" s="4631" t="s">
        <v>60</v>
      </c>
      <c r="D54" s="4666">
        <v>19129.55</v>
      </c>
      <c r="E54" s="4667">
        <v>1</v>
      </c>
    </row>
    <row r="55" spans="2:5" ht="25.5">
      <c r="B55" s="4644" t="s">
        <v>5</v>
      </c>
      <c r="C55" s="4645" t="s">
        <v>61</v>
      </c>
      <c r="D55" s="4656">
        <v>0</v>
      </c>
      <c r="E55" s="4657">
        <v>0</v>
      </c>
    </row>
    <row r="56" spans="2:5">
      <c r="B56" s="4633" t="s">
        <v>268</v>
      </c>
      <c r="C56" s="245" t="s">
        <v>269</v>
      </c>
      <c r="D56" s="4658">
        <v>0</v>
      </c>
      <c r="E56" s="4659">
        <v>0</v>
      </c>
    </row>
    <row r="57" spans="2:5">
      <c r="B57" s="246" t="s">
        <v>270</v>
      </c>
      <c r="C57" s="245" t="s">
        <v>271</v>
      </c>
      <c r="D57" s="4658">
        <v>0</v>
      </c>
      <c r="E57" s="4659">
        <v>0</v>
      </c>
    </row>
    <row r="58" spans="2:5">
      <c r="B58" s="246" t="s">
        <v>272</v>
      </c>
      <c r="C58" s="245" t="s">
        <v>273</v>
      </c>
      <c r="D58" s="247">
        <v>0</v>
      </c>
      <c r="E58" s="4659">
        <v>0</v>
      </c>
    </row>
    <row r="59" spans="2:5" ht="25.5">
      <c r="B59" s="4633" t="s">
        <v>7</v>
      </c>
      <c r="C59" s="4634" t="s">
        <v>62</v>
      </c>
      <c r="D59" s="4658">
        <v>0</v>
      </c>
      <c r="E59" s="4659">
        <v>0</v>
      </c>
    </row>
    <row r="60" spans="2:5">
      <c r="B60" s="4633" t="s">
        <v>9</v>
      </c>
      <c r="C60" s="4634" t="s">
        <v>63</v>
      </c>
      <c r="D60" s="4658">
        <v>0</v>
      </c>
      <c r="E60" s="4659">
        <v>0</v>
      </c>
    </row>
    <row r="61" spans="2:5" ht="24" customHeight="1">
      <c r="B61" s="4633" t="s">
        <v>274</v>
      </c>
      <c r="C61" s="4634" t="s">
        <v>275</v>
      </c>
      <c r="D61" s="4658">
        <v>0</v>
      </c>
      <c r="E61" s="4659">
        <v>0</v>
      </c>
    </row>
    <row r="62" spans="2:5">
      <c r="B62" s="4633" t="s">
        <v>276</v>
      </c>
      <c r="C62" s="4634" t="s">
        <v>16</v>
      </c>
      <c r="D62" s="4658">
        <v>0</v>
      </c>
      <c r="E62" s="4659">
        <v>0</v>
      </c>
    </row>
    <row r="63" spans="2:5">
      <c r="B63" s="4633" t="s">
        <v>11</v>
      </c>
      <c r="C63" s="4634" t="s">
        <v>64</v>
      </c>
      <c r="D63" s="4658">
        <v>0</v>
      </c>
      <c r="E63" s="4659">
        <v>0</v>
      </c>
    </row>
    <row r="64" spans="2:5">
      <c r="B64" s="4633" t="s">
        <v>13</v>
      </c>
      <c r="C64" s="4634" t="s">
        <v>275</v>
      </c>
      <c r="D64" s="4658">
        <v>0</v>
      </c>
      <c r="E64" s="4659">
        <v>0</v>
      </c>
    </row>
    <row r="65" spans="2:5">
      <c r="B65" s="4633" t="s">
        <v>15</v>
      </c>
      <c r="C65" s="4634" t="s">
        <v>16</v>
      </c>
      <c r="D65" s="4658">
        <v>0</v>
      </c>
      <c r="E65" s="4659">
        <v>0</v>
      </c>
    </row>
    <row r="66" spans="2:5">
      <c r="B66" s="4633" t="s">
        <v>38</v>
      </c>
      <c r="C66" s="4634" t="s">
        <v>65</v>
      </c>
      <c r="D66" s="4658">
        <v>0</v>
      </c>
      <c r="E66" s="4659">
        <v>0</v>
      </c>
    </row>
    <row r="67" spans="2:5">
      <c r="B67" s="4646" t="s">
        <v>40</v>
      </c>
      <c r="C67" s="4647" t="s">
        <v>66</v>
      </c>
      <c r="D67" s="4668">
        <v>19129.55</v>
      </c>
      <c r="E67" s="4669">
        <v>1</v>
      </c>
    </row>
    <row r="68" spans="2:5">
      <c r="B68" s="4646" t="s">
        <v>277</v>
      </c>
      <c r="C68" s="4647" t="s">
        <v>278</v>
      </c>
      <c r="D68" s="4670">
        <v>19129.55</v>
      </c>
      <c r="E68" s="4671">
        <v>1</v>
      </c>
    </row>
    <row r="69" spans="2:5">
      <c r="B69" s="4646" t="s">
        <v>279</v>
      </c>
      <c r="C69" s="4647" t="s">
        <v>280</v>
      </c>
      <c r="D69" s="4660">
        <v>0</v>
      </c>
      <c r="E69" s="4661">
        <v>0</v>
      </c>
    </row>
    <row r="70" spans="2:5">
      <c r="B70" s="4646" t="s">
        <v>281</v>
      </c>
      <c r="C70" s="4647" t="s">
        <v>282</v>
      </c>
      <c r="D70" s="4660">
        <v>0</v>
      </c>
      <c r="E70" s="4661">
        <v>0</v>
      </c>
    </row>
    <row r="71" spans="2:5">
      <c r="B71" s="4646" t="s">
        <v>283</v>
      </c>
      <c r="C71" s="4647" t="s">
        <v>284</v>
      </c>
      <c r="D71" s="4660">
        <v>0</v>
      </c>
      <c r="E71" s="4661">
        <v>0</v>
      </c>
    </row>
    <row r="72" spans="2:5" ht="25.5">
      <c r="B72" s="4646" t="s">
        <v>42</v>
      </c>
      <c r="C72" s="4647" t="s">
        <v>67</v>
      </c>
      <c r="D72" s="4660">
        <v>0</v>
      </c>
      <c r="E72" s="4661">
        <v>0</v>
      </c>
    </row>
    <row r="73" spans="2:5">
      <c r="B73" s="4646" t="s">
        <v>285</v>
      </c>
      <c r="C73" s="4647" t="s">
        <v>286</v>
      </c>
      <c r="D73" s="4660">
        <v>0</v>
      </c>
      <c r="E73" s="4661">
        <v>0</v>
      </c>
    </row>
    <row r="74" spans="2:5">
      <c r="B74" s="4646" t="s">
        <v>287</v>
      </c>
      <c r="C74" s="4647" t="s">
        <v>288</v>
      </c>
      <c r="D74" s="4660">
        <v>0</v>
      </c>
      <c r="E74" s="4661">
        <v>0</v>
      </c>
    </row>
    <row r="75" spans="2:5">
      <c r="B75" s="4646" t="s">
        <v>289</v>
      </c>
      <c r="C75" s="4647" t="s">
        <v>290</v>
      </c>
      <c r="D75" s="4658">
        <v>0</v>
      </c>
      <c r="E75" s="4661">
        <v>0</v>
      </c>
    </row>
    <row r="76" spans="2:5">
      <c r="B76" s="4646" t="s">
        <v>291</v>
      </c>
      <c r="C76" s="4647" t="s">
        <v>292</v>
      </c>
      <c r="D76" s="4660">
        <v>0</v>
      </c>
      <c r="E76" s="4661">
        <v>0</v>
      </c>
    </row>
    <row r="77" spans="2:5">
      <c r="B77" s="4646" t="s">
        <v>293</v>
      </c>
      <c r="C77" s="4647" t="s">
        <v>294</v>
      </c>
      <c r="D77" s="4660">
        <v>0</v>
      </c>
      <c r="E77" s="4661">
        <v>0</v>
      </c>
    </row>
    <row r="78" spans="2:5">
      <c r="B78" s="4646" t="s">
        <v>68</v>
      </c>
      <c r="C78" s="4647" t="s">
        <v>69</v>
      </c>
      <c r="D78" s="4660">
        <v>0</v>
      </c>
      <c r="E78" s="4661">
        <v>0</v>
      </c>
    </row>
    <row r="79" spans="2:5">
      <c r="B79" s="4633" t="s">
        <v>70</v>
      </c>
      <c r="C79" s="4634" t="s">
        <v>71</v>
      </c>
      <c r="D79" s="4658">
        <v>0</v>
      </c>
      <c r="E79" s="4659">
        <v>0</v>
      </c>
    </row>
    <row r="80" spans="2:5">
      <c r="B80" s="4633" t="s">
        <v>295</v>
      </c>
      <c r="C80" s="4634" t="s">
        <v>296</v>
      </c>
      <c r="D80" s="4658">
        <v>0</v>
      </c>
      <c r="E80" s="4659">
        <v>0</v>
      </c>
    </row>
    <row r="81" spans="2:5">
      <c r="B81" s="4633" t="s">
        <v>297</v>
      </c>
      <c r="C81" s="4634" t="s">
        <v>298</v>
      </c>
      <c r="D81" s="4658">
        <v>0</v>
      </c>
      <c r="E81" s="4659">
        <v>0</v>
      </c>
    </row>
    <row r="82" spans="2:5">
      <c r="B82" s="4633" t="s">
        <v>299</v>
      </c>
      <c r="C82" s="4634" t="s">
        <v>300</v>
      </c>
      <c r="D82" s="4658">
        <v>0</v>
      </c>
      <c r="E82" s="4659">
        <v>0</v>
      </c>
    </row>
    <row r="83" spans="2:5">
      <c r="B83" s="4633" t="s">
        <v>301</v>
      </c>
      <c r="C83" s="4634" t="s">
        <v>302</v>
      </c>
      <c r="D83" s="4658">
        <v>0</v>
      </c>
      <c r="E83" s="4659">
        <v>0</v>
      </c>
    </row>
    <row r="84" spans="2:5">
      <c r="B84" s="4633" t="s">
        <v>72</v>
      </c>
      <c r="C84" s="4634" t="s">
        <v>73</v>
      </c>
      <c r="D84" s="4658">
        <v>0</v>
      </c>
      <c r="E84" s="4659">
        <v>0</v>
      </c>
    </row>
    <row r="85" spans="2:5">
      <c r="B85" s="4633" t="s">
        <v>74</v>
      </c>
      <c r="C85" s="4634" t="s">
        <v>75</v>
      </c>
      <c r="D85" s="4658">
        <v>0</v>
      </c>
      <c r="E85" s="4659">
        <v>0</v>
      </c>
    </row>
    <row r="86" spans="2:5" ht="13.5" thickBot="1">
      <c r="B86" s="4648" t="s">
        <v>76</v>
      </c>
      <c r="C86" s="4649" t="s">
        <v>77</v>
      </c>
      <c r="D86" s="4662">
        <v>0</v>
      </c>
      <c r="E86" s="4663">
        <v>0</v>
      </c>
    </row>
    <row r="87" spans="2:5" ht="26.25" thickBot="1">
      <c r="B87" s="4650" t="s">
        <v>32</v>
      </c>
      <c r="C87" s="4651" t="s">
        <v>78</v>
      </c>
      <c r="D87" s="4652">
        <v>0</v>
      </c>
      <c r="E87" s="4653">
        <v>0</v>
      </c>
    </row>
    <row r="88" spans="2:5" ht="13.5" thickBot="1">
      <c r="B88" s="4630" t="s">
        <v>79</v>
      </c>
      <c r="C88" s="4631" t="s">
        <v>80</v>
      </c>
      <c r="D88" s="4632">
        <v>0</v>
      </c>
      <c r="E88" s="4643">
        <v>0</v>
      </c>
    </row>
    <row r="89" spans="2:5" ht="13.5" thickBot="1">
      <c r="B89" s="4630" t="s">
        <v>81</v>
      </c>
      <c r="C89" s="4631" t="s">
        <v>82</v>
      </c>
      <c r="D89" s="4632">
        <v>0</v>
      </c>
      <c r="E89" s="4643">
        <v>0</v>
      </c>
    </row>
    <row r="90" spans="2:5" ht="13.5" thickBot="1">
      <c r="B90" s="4630" t="s">
        <v>83</v>
      </c>
      <c r="C90" s="4631" t="s">
        <v>84</v>
      </c>
      <c r="D90" s="4632">
        <v>0</v>
      </c>
      <c r="E90" s="4655">
        <v>0</v>
      </c>
    </row>
    <row r="91" spans="2:5">
      <c r="B91" s="4630" t="s">
        <v>85</v>
      </c>
      <c r="C91" s="4631" t="s">
        <v>86</v>
      </c>
      <c r="D91" s="4675">
        <v>19129.55</v>
      </c>
      <c r="E91" s="4697">
        <v>1</v>
      </c>
    </row>
    <row r="92" spans="2:5">
      <c r="B92" s="4633" t="s">
        <v>5</v>
      </c>
      <c r="C92" s="4634" t="s">
        <v>87</v>
      </c>
      <c r="D92" s="4701">
        <v>19129.55</v>
      </c>
      <c r="E92" s="4702">
        <v>1</v>
      </c>
    </row>
    <row r="93" spans="2:5">
      <c r="B93" s="4633" t="s">
        <v>7</v>
      </c>
      <c r="C93" s="4634" t="s">
        <v>88</v>
      </c>
      <c r="D93" s="4701">
        <v>0</v>
      </c>
      <c r="E93" s="4702">
        <v>0</v>
      </c>
    </row>
    <row r="94" spans="2:5" ht="13.5" thickBot="1">
      <c r="B94" s="4635" t="s">
        <v>9</v>
      </c>
      <c r="C94" s="4636" t="s">
        <v>89</v>
      </c>
      <c r="D94" s="4664">
        <v>0</v>
      </c>
      <c r="E94" s="4665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5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173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458532.4</v>
      </c>
      <c r="E9" s="23">
        <f>E10+E11+E12+E13</f>
        <v>389117.68</v>
      </c>
    </row>
    <row r="10" spans="2:5">
      <c r="B10" s="14" t="s">
        <v>5</v>
      </c>
      <c r="C10" s="93" t="s">
        <v>6</v>
      </c>
      <c r="D10" s="175">
        <v>458532.4</v>
      </c>
      <c r="E10" s="226">
        <v>389117.68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458532.4</v>
      </c>
      <c r="E20" s="229">
        <f>E9-E16</f>
        <v>389117.68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348094.45</v>
      </c>
      <c r="E24" s="23">
        <f>D20</f>
        <v>458532.4</v>
      </c>
    </row>
    <row r="25" spans="2:7">
      <c r="B25" s="21" t="s">
        <v>25</v>
      </c>
      <c r="C25" s="22" t="s">
        <v>26</v>
      </c>
      <c r="D25" s="95">
        <v>208456.82999999996</v>
      </c>
      <c r="E25" s="110">
        <v>-114361.23</v>
      </c>
      <c r="F25" s="50"/>
    </row>
    <row r="26" spans="2:7">
      <c r="B26" s="24" t="s">
        <v>27</v>
      </c>
      <c r="C26" s="25" t="s">
        <v>28</v>
      </c>
      <c r="D26" s="96">
        <v>428327.92</v>
      </c>
      <c r="E26" s="111">
        <v>731994.7</v>
      </c>
    </row>
    <row r="27" spans="2:7">
      <c r="B27" s="26" t="s">
        <v>5</v>
      </c>
      <c r="C27" s="15" t="s">
        <v>29</v>
      </c>
      <c r="D27" s="175">
        <v>2148.56</v>
      </c>
      <c r="E27" s="231">
        <v>694648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426179.36</v>
      </c>
      <c r="E29" s="231">
        <v>37346.699999999997</v>
      </c>
    </row>
    <row r="30" spans="2:7">
      <c r="B30" s="24" t="s">
        <v>32</v>
      </c>
      <c r="C30" s="27" t="s">
        <v>33</v>
      </c>
      <c r="D30" s="96">
        <v>219871.09000000003</v>
      </c>
      <c r="E30" s="111">
        <v>846355.93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116.33</v>
      </c>
      <c r="E33" s="231">
        <v>75.28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4923.37</v>
      </c>
      <c r="E35" s="231">
        <v>9454.52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214831.39</v>
      </c>
      <c r="E37" s="231">
        <v>836826.13</v>
      </c>
      <c r="F37" s="50"/>
    </row>
    <row r="38" spans="2:6">
      <c r="B38" s="21" t="s">
        <v>44</v>
      </c>
      <c r="C38" s="22" t="s">
        <v>45</v>
      </c>
      <c r="D38" s="95">
        <v>-98018.880000000005</v>
      </c>
      <c r="E38" s="23">
        <v>44946.51</v>
      </c>
    </row>
    <row r="39" spans="2:6" ht="13.5" thickBot="1">
      <c r="B39" s="30" t="s">
        <v>46</v>
      </c>
      <c r="C39" s="31" t="s">
        <v>47</v>
      </c>
      <c r="D39" s="97">
        <v>458532.4</v>
      </c>
      <c r="E39" s="242">
        <f>E24+E25+E38</f>
        <v>389117.68000000005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6389.3989000000001</v>
      </c>
      <c r="E44" s="144">
        <v>10442.5506</v>
      </c>
    </row>
    <row r="45" spans="2:6" ht="13.5" thickBot="1">
      <c r="B45" s="41" t="s">
        <v>7</v>
      </c>
      <c r="C45" s="49" t="s">
        <v>52</v>
      </c>
      <c r="D45" s="143">
        <v>10442.5506</v>
      </c>
      <c r="E45" s="148">
        <v>8256.2630000000008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54.48</v>
      </c>
      <c r="E47" s="150">
        <v>43.91</v>
      </c>
    </row>
    <row r="48" spans="2:6">
      <c r="B48" s="39" t="s">
        <v>7</v>
      </c>
      <c r="C48" s="48" t="s">
        <v>54</v>
      </c>
      <c r="D48" s="160">
        <v>43.77</v>
      </c>
      <c r="E48" s="154">
        <v>43.2</v>
      </c>
    </row>
    <row r="49" spans="2:5">
      <c r="B49" s="39" t="s">
        <v>9</v>
      </c>
      <c r="C49" s="48" t="s">
        <v>55</v>
      </c>
      <c r="D49" s="160">
        <v>56.99</v>
      </c>
      <c r="E49" s="154">
        <v>51.49</v>
      </c>
    </row>
    <row r="50" spans="2:5" ht="13.5" thickBot="1">
      <c r="B50" s="41" t="s">
        <v>11</v>
      </c>
      <c r="C50" s="49" t="s">
        <v>52</v>
      </c>
      <c r="D50" s="143">
        <v>43.91</v>
      </c>
      <c r="E50" s="152">
        <v>47.13</v>
      </c>
    </row>
    <row r="51" spans="2:5" ht="13.5" thickBot="1">
      <c r="B51" s="32"/>
      <c r="C51" s="33"/>
      <c r="D51" s="153"/>
      <c r="E51" s="153"/>
    </row>
    <row r="52" spans="2:5" ht="16.5" thickBot="1">
      <c r="B52" s="4680"/>
      <c r="C52" s="4681" t="s">
        <v>56</v>
      </c>
      <c r="D52" s="4682"/>
      <c r="E52" s="4672"/>
    </row>
    <row r="53" spans="2:5" ht="23.25" customHeight="1" thickBot="1">
      <c r="B53" s="6368" t="s">
        <v>57</v>
      </c>
      <c r="C53" s="6369"/>
      <c r="D53" s="4683" t="s">
        <v>58</v>
      </c>
      <c r="E53" s="4684" t="s">
        <v>59</v>
      </c>
    </row>
    <row r="54" spans="2:5" ht="13.5" thickBot="1">
      <c r="B54" s="4685" t="s">
        <v>27</v>
      </c>
      <c r="C54" s="4674" t="s">
        <v>60</v>
      </c>
      <c r="D54" s="4709">
        <v>389117.68</v>
      </c>
      <c r="E54" s="4710">
        <v>1</v>
      </c>
    </row>
    <row r="55" spans="2:5" ht="25.5">
      <c r="B55" s="4687" t="s">
        <v>5</v>
      </c>
      <c r="C55" s="4688" t="s">
        <v>61</v>
      </c>
      <c r="D55" s="4699">
        <v>0</v>
      </c>
      <c r="E55" s="4700">
        <v>0</v>
      </c>
    </row>
    <row r="56" spans="2:5">
      <c r="B56" s="4676" t="s">
        <v>268</v>
      </c>
      <c r="C56" s="245" t="s">
        <v>269</v>
      </c>
      <c r="D56" s="4701">
        <v>0</v>
      </c>
      <c r="E56" s="4702">
        <v>0</v>
      </c>
    </row>
    <row r="57" spans="2:5">
      <c r="B57" s="246" t="s">
        <v>270</v>
      </c>
      <c r="C57" s="245" t="s">
        <v>271</v>
      </c>
      <c r="D57" s="4701">
        <v>0</v>
      </c>
      <c r="E57" s="4702">
        <v>0</v>
      </c>
    </row>
    <row r="58" spans="2:5">
      <c r="B58" s="246" t="s">
        <v>272</v>
      </c>
      <c r="C58" s="245" t="s">
        <v>273</v>
      </c>
      <c r="D58" s="247">
        <v>0</v>
      </c>
      <c r="E58" s="4702">
        <v>0</v>
      </c>
    </row>
    <row r="59" spans="2:5" ht="25.5">
      <c r="B59" s="4676" t="s">
        <v>7</v>
      </c>
      <c r="C59" s="4677" t="s">
        <v>62</v>
      </c>
      <c r="D59" s="4701">
        <v>0</v>
      </c>
      <c r="E59" s="4702">
        <v>0</v>
      </c>
    </row>
    <row r="60" spans="2:5">
      <c r="B60" s="4676" t="s">
        <v>9</v>
      </c>
      <c r="C60" s="4677" t="s">
        <v>63</v>
      </c>
      <c r="D60" s="4701">
        <v>0</v>
      </c>
      <c r="E60" s="4702">
        <v>0</v>
      </c>
    </row>
    <row r="61" spans="2:5" ht="24" customHeight="1">
      <c r="B61" s="4676" t="s">
        <v>274</v>
      </c>
      <c r="C61" s="4677" t="s">
        <v>275</v>
      </c>
      <c r="D61" s="4701">
        <v>0</v>
      </c>
      <c r="E61" s="4702">
        <v>0</v>
      </c>
    </row>
    <row r="62" spans="2:5">
      <c r="B62" s="4676" t="s">
        <v>276</v>
      </c>
      <c r="C62" s="4677" t="s">
        <v>16</v>
      </c>
      <c r="D62" s="4701">
        <v>0</v>
      </c>
      <c r="E62" s="4702">
        <v>0</v>
      </c>
    </row>
    <row r="63" spans="2:5">
      <c r="B63" s="4676" t="s">
        <v>11</v>
      </c>
      <c r="C63" s="4677" t="s">
        <v>64</v>
      </c>
      <c r="D63" s="4701">
        <v>0</v>
      </c>
      <c r="E63" s="4702">
        <v>0</v>
      </c>
    </row>
    <row r="64" spans="2:5">
      <c r="B64" s="4676" t="s">
        <v>13</v>
      </c>
      <c r="C64" s="4677" t="s">
        <v>275</v>
      </c>
      <c r="D64" s="4701">
        <v>0</v>
      </c>
      <c r="E64" s="4702">
        <v>0</v>
      </c>
    </row>
    <row r="65" spans="2:5">
      <c r="B65" s="4676" t="s">
        <v>15</v>
      </c>
      <c r="C65" s="4677" t="s">
        <v>16</v>
      </c>
      <c r="D65" s="4701">
        <v>0</v>
      </c>
      <c r="E65" s="4702">
        <v>0</v>
      </c>
    </row>
    <row r="66" spans="2:5">
      <c r="B66" s="4676" t="s">
        <v>38</v>
      </c>
      <c r="C66" s="4677" t="s">
        <v>65</v>
      </c>
      <c r="D66" s="4701">
        <v>0</v>
      </c>
      <c r="E66" s="4702">
        <v>0</v>
      </c>
    </row>
    <row r="67" spans="2:5">
      <c r="B67" s="4689" t="s">
        <v>40</v>
      </c>
      <c r="C67" s="4690" t="s">
        <v>66</v>
      </c>
      <c r="D67" s="4711">
        <v>389117.68</v>
      </c>
      <c r="E67" s="4712">
        <v>1</v>
      </c>
    </row>
    <row r="68" spans="2:5">
      <c r="B68" s="4689" t="s">
        <v>277</v>
      </c>
      <c r="C68" s="4690" t="s">
        <v>278</v>
      </c>
      <c r="D68" s="4713">
        <v>389117.68</v>
      </c>
      <c r="E68" s="4714">
        <v>1</v>
      </c>
    </row>
    <row r="69" spans="2:5">
      <c r="B69" s="4689" t="s">
        <v>279</v>
      </c>
      <c r="C69" s="4690" t="s">
        <v>280</v>
      </c>
      <c r="D69" s="4703">
        <v>0</v>
      </c>
      <c r="E69" s="4704">
        <v>0</v>
      </c>
    </row>
    <row r="70" spans="2:5">
      <c r="B70" s="4689" t="s">
        <v>281</v>
      </c>
      <c r="C70" s="4690" t="s">
        <v>282</v>
      </c>
      <c r="D70" s="4703">
        <v>0</v>
      </c>
      <c r="E70" s="4704">
        <v>0</v>
      </c>
    </row>
    <row r="71" spans="2:5">
      <c r="B71" s="4689" t="s">
        <v>283</v>
      </c>
      <c r="C71" s="4690" t="s">
        <v>284</v>
      </c>
      <c r="D71" s="4703">
        <v>0</v>
      </c>
      <c r="E71" s="4704">
        <v>0</v>
      </c>
    </row>
    <row r="72" spans="2:5" ht="25.5">
      <c r="B72" s="4689" t="s">
        <v>42</v>
      </c>
      <c r="C72" s="4690" t="s">
        <v>67</v>
      </c>
      <c r="D72" s="4703">
        <v>0</v>
      </c>
      <c r="E72" s="4704">
        <v>0</v>
      </c>
    </row>
    <row r="73" spans="2:5">
      <c r="B73" s="4689" t="s">
        <v>285</v>
      </c>
      <c r="C73" s="4690" t="s">
        <v>286</v>
      </c>
      <c r="D73" s="4703">
        <v>0</v>
      </c>
      <c r="E73" s="4704">
        <v>0</v>
      </c>
    </row>
    <row r="74" spans="2:5">
      <c r="B74" s="4689" t="s">
        <v>287</v>
      </c>
      <c r="C74" s="4690" t="s">
        <v>288</v>
      </c>
      <c r="D74" s="4703">
        <v>0</v>
      </c>
      <c r="E74" s="4704">
        <v>0</v>
      </c>
    </row>
    <row r="75" spans="2:5">
      <c r="B75" s="4689" t="s">
        <v>289</v>
      </c>
      <c r="C75" s="4690" t="s">
        <v>290</v>
      </c>
      <c r="D75" s="4701">
        <v>0</v>
      </c>
      <c r="E75" s="4704">
        <v>0</v>
      </c>
    </row>
    <row r="76" spans="2:5">
      <c r="B76" s="4689" t="s">
        <v>291</v>
      </c>
      <c r="C76" s="4690" t="s">
        <v>292</v>
      </c>
      <c r="D76" s="4703">
        <v>0</v>
      </c>
      <c r="E76" s="4704">
        <v>0</v>
      </c>
    </row>
    <row r="77" spans="2:5">
      <c r="B77" s="4689" t="s">
        <v>293</v>
      </c>
      <c r="C77" s="4690" t="s">
        <v>294</v>
      </c>
      <c r="D77" s="4703">
        <v>0</v>
      </c>
      <c r="E77" s="4704">
        <v>0</v>
      </c>
    </row>
    <row r="78" spans="2:5">
      <c r="B78" s="4689" t="s">
        <v>68</v>
      </c>
      <c r="C78" s="4690" t="s">
        <v>69</v>
      </c>
      <c r="D78" s="4703">
        <v>0</v>
      </c>
      <c r="E78" s="4704">
        <v>0</v>
      </c>
    </row>
    <row r="79" spans="2:5">
      <c r="B79" s="4676" t="s">
        <v>70</v>
      </c>
      <c r="C79" s="4677" t="s">
        <v>71</v>
      </c>
      <c r="D79" s="4701">
        <v>0</v>
      </c>
      <c r="E79" s="4702">
        <v>0</v>
      </c>
    </row>
    <row r="80" spans="2:5">
      <c r="B80" s="4676" t="s">
        <v>295</v>
      </c>
      <c r="C80" s="4677" t="s">
        <v>296</v>
      </c>
      <c r="D80" s="4701">
        <v>0</v>
      </c>
      <c r="E80" s="4702">
        <v>0</v>
      </c>
    </row>
    <row r="81" spans="2:5">
      <c r="B81" s="4676" t="s">
        <v>297</v>
      </c>
      <c r="C81" s="4677" t="s">
        <v>298</v>
      </c>
      <c r="D81" s="4701">
        <v>0</v>
      </c>
      <c r="E81" s="4702">
        <v>0</v>
      </c>
    </row>
    <row r="82" spans="2:5">
      <c r="B82" s="4676" t="s">
        <v>299</v>
      </c>
      <c r="C82" s="4677" t="s">
        <v>300</v>
      </c>
      <c r="D82" s="4701">
        <v>0</v>
      </c>
      <c r="E82" s="4702">
        <v>0</v>
      </c>
    </row>
    <row r="83" spans="2:5">
      <c r="B83" s="4676" t="s">
        <v>301</v>
      </c>
      <c r="C83" s="4677" t="s">
        <v>302</v>
      </c>
      <c r="D83" s="4701">
        <v>0</v>
      </c>
      <c r="E83" s="4702">
        <v>0</v>
      </c>
    </row>
    <row r="84" spans="2:5">
      <c r="B84" s="4676" t="s">
        <v>72</v>
      </c>
      <c r="C84" s="4677" t="s">
        <v>73</v>
      </c>
      <c r="D84" s="4701">
        <v>0</v>
      </c>
      <c r="E84" s="4702">
        <v>0</v>
      </c>
    </row>
    <row r="85" spans="2:5">
      <c r="B85" s="4676" t="s">
        <v>74</v>
      </c>
      <c r="C85" s="4677" t="s">
        <v>75</v>
      </c>
      <c r="D85" s="4701">
        <v>0</v>
      </c>
      <c r="E85" s="4702">
        <v>0</v>
      </c>
    </row>
    <row r="86" spans="2:5" ht="13.5" thickBot="1">
      <c r="B86" s="4691" t="s">
        <v>76</v>
      </c>
      <c r="C86" s="4692" t="s">
        <v>77</v>
      </c>
      <c r="D86" s="4705">
        <v>0</v>
      </c>
      <c r="E86" s="4706">
        <v>0</v>
      </c>
    </row>
    <row r="87" spans="2:5" ht="26.25" thickBot="1">
      <c r="B87" s="4693" t="s">
        <v>32</v>
      </c>
      <c r="C87" s="4694" t="s">
        <v>78</v>
      </c>
      <c r="D87" s="4695">
        <v>0</v>
      </c>
      <c r="E87" s="4696">
        <v>0</v>
      </c>
    </row>
    <row r="88" spans="2:5" ht="13.5" thickBot="1">
      <c r="B88" s="4673" t="s">
        <v>79</v>
      </c>
      <c r="C88" s="4674" t="s">
        <v>80</v>
      </c>
      <c r="D88" s="4675">
        <v>0</v>
      </c>
      <c r="E88" s="4686">
        <v>0</v>
      </c>
    </row>
    <row r="89" spans="2:5" ht="13.5" thickBot="1">
      <c r="B89" s="4673" t="s">
        <v>81</v>
      </c>
      <c r="C89" s="4674" t="s">
        <v>82</v>
      </c>
      <c r="D89" s="4675">
        <v>0</v>
      </c>
      <c r="E89" s="4686">
        <v>0</v>
      </c>
    </row>
    <row r="90" spans="2:5" ht="13.5" thickBot="1">
      <c r="B90" s="4673" t="s">
        <v>83</v>
      </c>
      <c r="C90" s="4674" t="s">
        <v>84</v>
      </c>
      <c r="D90" s="4675">
        <v>0</v>
      </c>
      <c r="E90" s="4698">
        <v>0</v>
      </c>
    </row>
    <row r="91" spans="2:5">
      <c r="B91" s="4673" t="s">
        <v>85</v>
      </c>
      <c r="C91" s="4674" t="s">
        <v>86</v>
      </c>
      <c r="D91" s="4718">
        <v>389117.68</v>
      </c>
      <c r="E91" s="4740">
        <v>1</v>
      </c>
    </row>
    <row r="92" spans="2:5">
      <c r="B92" s="4676" t="s">
        <v>5</v>
      </c>
      <c r="C92" s="4677" t="s">
        <v>87</v>
      </c>
      <c r="D92" s="4744">
        <v>389117.68</v>
      </c>
      <c r="E92" s="4745">
        <v>1</v>
      </c>
    </row>
    <row r="93" spans="2:5">
      <c r="B93" s="4676" t="s">
        <v>7</v>
      </c>
      <c r="C93" s="4677" t="s">
        <v>88</v>
      </c>
      <c r="D93" s="4744">
        <v>0</v>
      </c>
      <c r="E93" s="4745">
        <v>0</v>
      </c>
    </row>
    <row r="94" spans="2:5" ht="13.5" thickBot="1">
      <c r="B94" s="4678" t="s">
        <v>9</v>
      </c>
      <c r="C94" s="4679" t="s">
        <v>89</v>
      </c>
      <c r="D94" s="4707">
        <v>0</v>
      </c>
      <c r="E94" s="4708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126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175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39116901.460000001</v>
      </c>
      <c r="E9" s="23">
        <f>E10+E11+E12+E13</f>
        <v>35518658.700000003</v>
      </c>
    </row>
    <row r="10" spans="2:5">
      <c r="B10" s="14" t="s">
        <v>5</v>
      </c>
      <c r="C10" s="93" t="s">
        <v>6</v>
      </c>
      <c r="D10" s="175">
        <v>39116901.460000001</v>
      </c>
      <c r="E10" s="226">
        <v>35518658.700000003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39116901.460000001</v>
      </c>
      <c r="E20" s="229">
        <f>E9-E16</f>
        <v>35518658.700000003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3715327.32</v>
      </c>
      <c r="E24" s="23">
        <f>D20</f>
        <v>39116901.460000001</v>
      </c>
    </row>
    <row r="25" spans="2:7">
      <c r="B25" s="21" t="s">
        <v>25</v>
      </c>
      <c r="C25" s="22" t="s">
        <v>26</v>
      </c>
      <c r="D25" s="95">
        <v>32868967.660000004</v>
      </c>
      <c r="E25" s="110">
        <v>-2465125.64</v>
      </c>
      <c r="F25" s="92"/>
      <c r="G25" s="92"/>
    </row>
    <row r="26" spans="2:7">
      <c r="B26" s="24" t="s">
        <v>27</v>
      </c>
      <c r="C26" s="25" t="s">
        <v>28</v>
      </c>
      <c r="D26" s="96">
        <v>38168556.300000004</v>
      </c>
      <c r="E26" s="111">
        <v>16531345.77</v>
      </c>
      <c r="F26" s="92"/>
    </row>
    <row r="27" spans="2:7">
      <c r="B27" s="26" t="s">
        <v>5</v>
      </c>
      <c r="C27" s="15" t="s">
        <v>29</v>
      </c>
      <c r="D27" s="175">
        <v>30635882.920000002</v>
      </c>
      <c r="E27" s="231">
        <v>12449835.470000001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7532673.3799999999</v>
      </c>
      <c r="E29" s="231">
        <v>4081510.3</v>
      </c>
      <c r="F29" s="92"/>
    </row>
    <row r="30" spans="2:7">
      <c r="B30" s="24" t="s">
        <v>32</v>
      </c>
      <c r="C30" s="27" t="s">
        <v>33</v>
      </c>
      <c r="D30" s="96">
        <v>5299588.6400000006</v>
      </c>
      <c r="E30" s="111">
        <v>18996471.41</v>
      </c>
    </row>
    <row r="31" spans="2:7">
      <c r="B31" s="26" t="s">
        <v>5</v>
      </c>
      <c r="C31" s="15" t="s">
        <v>34</v>
      </c>
      <c r="D31" s="175">
        <v>1753873.52</v>
      </c>
      <c r="E31" s="231">
        <v>7038071.1900000004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4201.04</v>
      </c>
      <c r="E33" s="231">
        <v>18053.580000000002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396633</v>
      </c>
      <c r="E35" s="231">
        <v>702638.76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3144881.08</v>
      </c>
      <c r="E37" s="231">
        <v>11237707.880000001</v>
      </c>
      <c r="G37" s="92"/>
    </row>
    <row r="38" spans="2:7">
      <c r="B38" s="21" t="s">
        <v>44</v>
      </c>
      <c r="C38" s="22" t="s">
        <v>45</v>
      </c>
      <c r="D38" s="95">
        <v>2532606.48</v>
      </c>
      <c r="E38" s="23">
        <v>-1133117.1200000001</v>
      </c>
    </row>
    <row r="39" spans="2:7" ht="13.5" thickBot="1">
      <c r="B39" s="30" t="s">
        <v>46</v>
      </c>
      <c r="C39" s="31" t="s">
        <v>47</v>
      </c>
      <c r="D39" s="97">
        <v>39116901.460000001</v>
      </c>
      <c r="E39" s="242">
        <f>E24+E25+E38</f>
        <v>35518658.700000003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42641.195</v>
      </c>
      <c r="E44" s="144">
        <v>389882.40269999998</v>
      </c>
    </row>
    <row r="45" spans="2:7" ht="13.5" thickBot="1">
      <c r="B45" s="41" t="s">
        <v>7</v>
      </c>
      <c r="C45" s="49" t="s">
        <v>52</v>
      </c>
      <c r="D45" s="143">
        <v>389882.40269999998</v>
      </c>
      <c r="E45" s="148">
        <v>358123.1972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87.13</v>
      </c>
      <c r="E47" s="150">
        <v>100.33</v>
      </c>
    </row>
    <row r="48" spans="2:7">
      <c r="B48" s="39" t="s">
        <v>7</v>
      </c>
      <c r="C48" s="48" t="s">
        <v>54</v>
      </c>
      <c r="D48" s="160">
        <v>87.48</v>
      </c>
      <c r="E48" s="154">
        <v>90.92</v>
      </c>
    </row>
    <row r="49" spans="2:5">
      <c r="B49" s="39" t="s">
        <v>9</v>
      </c>
      <c r="C49" s="48" t="s">
        <v>55</v>
      </c>
      <c r="D49" s="160">
        <v>102.91</v>
      </c>
      <c r="E49" s="154">
        <v>111.99</v>
      </c>
    </row>
    <row r="50" spans="2:5" ht="13.5" thickBot="1">
      <c r="B50" s="41" t="s">
        <v>11</v>
      </c>
      <c r="C50" s="49" t="s">
        <v>52</v>
      </c>
      <c r="D50" s="143">
        <v>100.33</v>
      </c>
      <c r="E50" s="152">
        <v>99.18</v>
      </c>
    </row>
    <row r="51" spans="2:5" ht="13.5" thickBot="1">
      <c r="B51" s="32"/>
      <c r="C51" s="33"/>
      <c r="D51" s="153"/>
      <c r="E51" s="153"/>
    </row>
    <row r="52" spans="2:5" ht="16.5" thickBot="1">
      <c r="B52" s="4723"/>
      <c r="C52" s="4724" t="s">
        <v>56</v>
      </c>
      <c r="D52" s="4725"/>
      <c r="E52" s="4715"/>
    </row>
    <row r="53" spans="2:5" ht="23.25" customHeight="1" thickBot="1">
      <c r="B53" s="6368" t="s">
        <v>57</v>
      </c>
      <c r="C53" s="6369"/>
      <c r="D53" s="4726" t="s">
        <v>58</v>
      </c>
      <c r="E53" s="4727" t="s">
        <v>59</v>
      </c>
    </row>
    <row r="54" spans="2:5" ht="13.5" thickBot="1">
      <c r="B54" s="4728" t="s">
        <v>27</v>
      </c>
      <c r="C54" s="4717" t="s">
        <v>60</v>
      </c>
      <c r="D54" s="4752">
        <v>35518658.700000003</v>
      </c>
      <c r="E54" s="4753">
        <v>1</v>
      </c>
    </row>
    <row r="55" spans="2:5" ht="25.5">
      <c r="B55" s="4730" t="s">
        <v>5</v>
      </c>
      <c r="C55" s="4731" t="s">
        <v>61</v>
      </c>
      <c r="D55" s="4742">
        <v>0</v>
      </c>
      <c r="E55" s="4743">
        <v>0</v>
      </c>
    </row>
    <row r="56" spans="2:5">
      <c r="B56" s="4719" t="s">
        <v>268</v>
      </c>
      <c r="C56" s="245" t="s">
        <v>269</v>
      </c>
      <c r="D56" s="4744">
        <v>0</v>
      </c>
      <c r="E56" s="4745">
        <v>0</v>
      </c>
    </row>
    <row r="57" spans="2:5">
      <c r="B57" s="246" t="s">
        <v>270</v>
      </c>
      <c r="C57" s="245" t="s">
        <v>271</v>
      </c>
      <c r="D57" s="4744">
        <v>0</v>
      </c>
      <c r="E57" s="4745">
        <v>0</v>
      </c>
    </row>
    <row r="58" spans="2:5">
      <c r="B58" s="246" t="s">
        <v>272</v>
      </c>
      <c r="C58" s="245" t="s">
        <v>273</v>
      </c>
      <c r="D58" s="247">
        <v>0</v>
      </c>
      <c r="E58" s="4745">
        <v>0</v>
      </c>
    </row>
    <row r="59" spans="2:5" ht="25.5">
      <c r="B59" s="4719" t="s">
        <v>7</v>
      </c>
      <c r="C59" s="4720" t="s">
        <v>62</v>
      </c>
      <c r="D59" s="4744">
        <v>0</v>
      </c>
      <c r="E59" s="4745">
        <v>0</v>
      </c>
    </row>
    <row r="60" spans="2:5">
      <c r="B60" s="4719" t="s">
        <v>9</v>
      </c>
      <c r="C60" s="4720" t="s">
        <v>63</v>
      </c>
      <c r="D60" s="4744">
        <v>0</v>
      </c>
      <c r="E60" s="4745">
        <v>0</v>
      </c>
    </row>
    <row r="61" spans="2:5" ht="24" customHeight="1">
      <c r="B61" s="4719" t="s">
        <v>274</v>
      </c>
      <c r="C61" s="4720" t="s">
        <v>275</v>
      </c>
      <c r="D61" s="4744">
        <v>0</v>
      </c>
      <c r="E61" s="4745">
        <v>0</v>
      </c>
    </row>
    <row r="62" spans="2:5">
      <c r="B62" s="4719" t="s">
        <v>276</v>
      </c>
      <c r="C62" s="4720" t="s">
        <v>16</v>
      </c>
      <c r="D62" s="4744">
        <v>0</v>
      </c>
      <c r="E62" s="4745">
        <v>0</v>
      </c>
    </row>
    <row r="63" spans="2:5">
      <c r="B63" s="4719" t="s">
        <v>11</v>
      </c>
      <c r="C63" s="4720" t="s">
        <v>64</v>
      </c>
      <c r="D63" s="4744">
        <v>0</v>
      </c>
      <c r="E63" s="4745">
        <v>0</v>
      </c>
    </row>
    <row r="64" spans="2:5">
      <c r="B64" s="4719" t="s">
        <v>13</v>
      </c>
      <c r="C64" s="4720" t="s">
        <v>275</v>
      </c>
      <c r="D64" s="4744">
        <v>0</v>
      </c>
      <c r="E64" s="4745">
        <v>0</v>
      </c>
    </row>
    <row r="65" spans="2:5">
      <c r="B65" s="4719" t="s">
        <v>15</v>
      </c>
      <c r="C65" s="4720" t="s">
        <v>16</v>
      </c>
      <c r="D65" s="4744">
        <v>0</v>
      </c>
      <c r="E65" s="4745">
        <v>0</v>
      </c>
    </row>
    <row r="66" spans="2:5">
      <c r="B66" s="4719" t="s">
        <v>38</v>
      </c>
      <c r="C66" s="4720" t="s">
        <v>65</v>
      </c>
      <c r="D66" s="4744">
        <v>0</v>
      </c>
      <c r="E66" s="4745">
        <v>0</v>
      </c>
    </row>
    <row r="67" spans="2:5">
      <c r="B67" s="4732" t="s">
        <v>40</v>
      </c>
      <c r="C67" s="4733" t="s">
        <v>66</v>
      </c>
      <c r="D67" s="4754">
        <v>35518658.700000003</v>
      </c>
      <c r="E67" s="4755">
        <v>1</v>
      </c>
    </row>
    <row r="68" spans="2:5">
      <c r="B68" s="4732" t="s">
        <v>277</v>
      </c>
      <c r="C68" s="4733" t="s">
        <v>278</v>
      </c>
      <c r="D68" s="4756">
        <v>35518658.700000003</v>
      </c>
      <c r="E68" s="4757">
        <v>1</v>
      </c>
    </row>
    <row r="69" spans="2:5">
      <c r="B69" s="4732" t="s">
        <v>279</v>
      </c>
      <c r="C69" s="4733" t="s">
        <v>280</v>
      </c>
      <c r="D69" s="4746">
        <v>0</v>
      </c>
      <c r="E69" s="4747">
        <v>0</v>
      </c>
    </row>
    <row r="70" spans="2:5">
      <c r="B70" s="4732" t="s">
        <v>281</v>
      </c>
      <c r="C70" s="4733" t="s">
        <v>282</v>
      </c>
      <c r="D70" s="4746">
        <v>0</v>
      </c>
      <c r="E70" s="4747">
        <v>0</v>
      </c>
    </row>
    <row r="71" spans="2:5">
      <c r="B71" s="4732" t="s">
        <v>283</v>
      </c>
      <c r="C71" s="4733" t="s">
        <v>284</v>
      </c>
      <c r="D71" s="4746">
        <v>0</v>
      </c>
      <c r="E71" s="4747">
        <v>0</v>
      </c>
    </row>
    <row r="72" spans="2:5" ht="25.5">
      <c r="B72" s="4732" t="s">
        <v>42</v>
      </c>
      <c r="C72" s="4733" t="s">
        <v>67</v>
      </c>
      <c r="D72" s="4746">
        <v>0</v>
      </c>
      <c r="E72" s="4747">
        <v>0</v>
      </c>
    </row>
    <row r="73" spans="2:5">
      <c r="B73" s="4732" t="s">
        <v>285</v>
      </c>
      <c r="C73" s="4733" t="s">
        <v>286</v>
      </c>
      <c r="D73" s="4746">
        <v>0</v>
      </c>
      <c r="E73" s="4747">
        <v>0</v>
      </c>
    </row>
    <row r="74" spans="2:5">
      <c r="B74" s="4732" t="s">
        <v>287</v>
      </c>
      <c r="C74" s="4733" t="s">
        <v>288</v>
      </c>
      <c r="D74" s="4746">
        <v>0</v>
      </c>
      <c r="E74" s="4747">
        <v>0</v>
      </c>
    </row>
    <row r="75" spans="2:5">
      <c r="B75" s="4732" t="s">
        <v>289</v>
      </c>
      <c r="C75" s="4733" t="s">
        <v>290</v>
      </c>
      <c r="D75" s="4744">
        <v>0</v>
      </c>
      <c r="E75" s="4747">
        <v>0</v>
      </c>
    </row>
    <row r="76" spans="2:5">
      <c r="B76" s="4732" t="s">
        <v>291</v>
      </c>
      <c r="C76" s="4733" t="s">
        <v>292</v>
      </c>
      <c r="D76" s="4746">
        <v>0</v>
      </c>
      <c r="E76" s="4747">
        <v>0</v>
      </c>
    </row>
    <row r="77" spans="2:5">
      <c r="B77" s="4732" t="s">
        <v>293</v>
      </c>
      <c r="C77" s="4733" t="s">
        <v>294</v>
      </c>
      <c r="D77" s="4746">
        <v>0</v>
      </c>
      <c r="E77" s="4747">
        <v>0</v>
      </c>
    </row>
    <row r="78" spans="2:5">
      <c r="B78" s="4732" t="s">
        <v>68</v>
      </c>
      <c r="C78" s="4733" t="s">
        <v>69</v>
      </c>
      <c r="D78" s="4746">
        <v>0</v>
      </c>
      <c r="E78" s="4747">
        <v>0</v>
      </c>
    </row>
    <row r="79" spans="2:5">
      <c r="B79" s="4719" t="s">
        <v>70</v>
      </c>
      <c r="C79" s="4720" t="s">
        <v>71</v>
      </c>
      <c r="D79" s="4744">
        <v>0</v>
      </c>
      <c r="E79" s="4745">
        <v>0</v>
      </c>
    </row>
    <row r="80" spans="2:5">
      <c r="B80" s="4719" t="s">
        <v>295</v>
      </c>
      <c r="C80" s="4720" t="s">
        <v>296</v>
      </c>
      <c r="D80" s="4744">
        <v>0</v>
      </c>
      <c r="E80" s="4745">
        <v>0</v>
      </c>
    </row>
    <row r="81" spans="2:5">
      <c r="B81" s="4719" t="s">
        <v>297</v>
      </c>
      <c r="C81" s="4720" t="s">
        <v>298</v>
      </c>
      <c r="D81" s="4744">
        <v>0</v>
      </c>
      <c r="E81" s="4745">
        <v>0</v>
      </c>
    </row>
    <row r="82" spans="2:5">
      <c r="B82" s="4719" t="s">
        <v>299</v>
      </c>
      <c r="C82" s="4720" t="s">
        <v>300</v>
      </c>
      <c r="D82" s="4744">
        <v>0</v>
      </c>
      <c r="E82" s="4745">
        <v>0</v>
      </c>
    </row>
    <row r="83" spans="2:5">
      <c r="B83" s="4719" t="s">
        <v>301</v>
      </c>
      <c r="C83" s="4720" t="s">
        <v>302</v>
      </c>
      <c r="D83" s="4744">
        <v>0</v>
      </c>
      <c r="E83" s="4745">
        <v>0</v>
      </c>
    </row>
    <row r="84" spans="2:5">
      <c r="B84" s="4719" t="s">
        <v>72</v>
      </c>
      <c r="C84" s="4720" t="s">
        <v>73</v>
      </c>
      <c r="D84" s="4744">
        <v>0</v>
      </c>
      <c r="E84" s="4745">
        <v>0</v>
      </c>
    </row>
    <row r="85" spans="2:5">
      <c r="B85" s="4719" t="s">
        <v>74</v>
      </c>
      <c r="C85" s="4720" t="s">
        <v>75</v>
      </c>
      <c r="D85" s="4744">
        <v>0</v>
      </c>
      <c r="E85" s="4745">
        <v>0</v>
      </c>
    </row>
    <row r="86" spans="2:5" ht="13.5" thickBot="1">
      <c r="B86" s="4734" t="s">
        <v>76</v>
      </c>
      <c r="C86" s="4735" t="s">
        <v>77</v>
      </c>
      <c r="D86" s="4748">
        <v>0</v>
      </c>
      <c r="E86" s="4749">
        <v>0</v>
      </c>
    </row>
    <row r="87" spans="2:5" ht="26.25" thickBot="1">
      <c r="B87" s="4736" t="s">
        <v>32</v>
      </c>
      <c r="C87" s="4737" t="s">
        <v>78</v>
      </c>
      <c r="D87" s="4738">
        <v>0</v>
      </c>
      <c r="E87" s="4739">
        <v>0</v>
      </c>
    </row>
    <row r="88" spans="2:5" ht="13.5" thickBot="1">
      <c r="B88" s="4716" t="s">
        <v>79</v>
      </c>
      <c r="C88" s="4717" t="s">
        <v>80</v>
      </c>
      <c r="D88" s="4718">
        <v>0</v>
      </c>
      <c r="E88" s="4729">
        <v>0</v>
      </c>
    </row>
    <row r="89" spans="2:5" ht="13.5" thickBot="1">
      <c r="B89" s="4716" t="s">
        <v>81</v>
      </c>
      <c r="C89" s="4717" t="s">
        <v>82</v>
      </c>
      <c r="D89" s="4718">
        <v>0</v>
      </c>
      <c r="E89" s="4729">
        <v>0</v>
      </c>
    </row>
    <row r="90" spans="2:5" ht="13.5" thickBot="1">
      <c r="B90" s="4716" t="s">
        <v>83</v>
      </c>
      <c r="C90" s="4717" t="s">
        <v>84</v>
      </c>
      <c r="D90" s="4718">
        <v>0</v>
      </c>
      <c r="E90" s="4741">
        <v>0</v>
      </c>
    </row>
    <row r="91" spans="2:5">
      <c r="B91" s="4716" t="s">
        <v>85</v>
      </c>
      <c r="C91" s="4717" t="s">
        <v>86</v>
      </c>
      <c r="D91" s="4761">
        <v>35518658.700000003</v>
      </c>
      <c r="E91" s="4783">
        <v>1</v>
      </c>
    </row>
    <row r="92" spans="2:5">
      <c r="B92" s="4719" t="s">
        <v>5</v>
      </c>
      <c r="C92" s="4720" t="s">
        <v>87</v>
      </c>
      <c r="D92" s="4787">
        <v>35518658.700000003</v>
      </c>
      <c r="E92" s="4788">
        <v>1</v>
      </c>
    </row>
    <row r="93" spans="2:5">
      <c r="B93" s="4719" t="s">
        <v>7</v>
      </c>
      <c r="C93" s="4720" t="s">
        <v>88</v>
      </c>
      <c r="D93" s="4787">
        <v>0</v>
      </c>
      <c r="E93" s="4788">
        <v>0</v>
      </c>
    </row>
    <row r="94" spans="2:5" ht="13.5" thickBot="1">
      <c r="B94" s="4721" t="s">
        <v>9</v>
      </c>
      <c r="C94" s="4722" t="s">
        <v>89</v>
      </c>
      <c r="D94" s="4750">
        <v>0</v>
      </c>
      <c r="E94" s="4751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7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176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372790.51</v>
      </c>
      <c r="E9" s="23">
        <f>E10+E11+E12+E13</f>
        <v>352276.78</v>
      </c>
    </row>
    <row r="10" spans="2:5">
      <c r="B10" s="14" t="s">
        <v>5</v>
      </c>
      <c r="C10" s="93" t="s">
        <v>6</v>
      </c>
      <c r="D10" s="175">
        <v>372790.51</v>
      </c>
      <c r="E10" s="226">
        <v>352276.78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372790.51</v>
      </c>
      <c r="E20" s="229">
        <f>E9-E16</f>
        <v>352276.78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789414.71</v>
      </c>
      <c r="E24" s="23">
        <f>D20</f>
        <v>372790.51</v>
      </c>
    </row>
    <row r="25" spans="2:7">
      <c r="B25" s="21" t="s">
        <v>25</v>
      </c>
      <c r="C25" s="22" t="s">
        <v>26</v>
      </c>
      <c r="D25" s="95">
        <v>-381587.18</v>
      </c>
      <c r="E25" s="238">
        <v>-6293.01</v>
      </c>
      <c r="F25" s="92"/>
    </row>
    <row r="26" spans="2:7">
      <c r="B26" s="24" t="s">
        <v>27</v>
      </c>
      <c r="C26" s="25" t="s">
        <v>28</v>
      </c>
      <c r="D26" s="96">
        <v>2044.87</v>
      </c>
      <c r="E26" s="239"/>
    </row>
    <row r="27" spans="2:7">
      <c r="B27" s="26" t="s">
        <v>5</v>
      </c>
      <c r="C27" s="15" t="s">
        <v>29</v>
      </c>
      <c r="D27" s="175">
        <v>2044.87</v>
      </c>
      <c r="E27" s="240"/>
      <c r="F27" s="92"/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/>
      <c r="E29" s="240"/>
    </row>
    <row r="30" spans="2:7">
      <c r="B30" s="24" t="s">
        <v>32</v>
      </c>
      <c r="C30" s="27" t="s">
        <v>33</v>
      </c>
      <c r="D30" s="96">
        <v>383632.05</v>
      </c>
      <c r="E30" s="239">
        <v>6293.01</v>
      </c>
    </row>
    <row r="31" spans="2:7">
      <c r="B31" s="26" t="s">
        <v>5</v>
      </c>
      <c r="C31" s="15" t="s">
        <v>34</v>
      </c>
      <c r="D31" s="175"/>
      <c r="E31" s="240"/>
    </row>
    <row r="32" spans="2:7">
      <c r="B32" s="26" t="s">
        <v>7</v>
      </c>
      <c r="C32" s="15" t="s">
        <v>35</v>
      </c>
      <c r="D32" s="175"/>
      <c r="E32" s="240"/>
    </row>
    <row r="33" spans="2:7">
      <c r="B33" s="26" t="s">
        <v>9</v>
      </c>
      <c r="C33" s="15" t="s">
        <v>36</v>
      </c>
      <c r="D33" s="175">
        <v>400.74</v>
      </c>
      <c r="E33" s="240">
        <v>220.66</v>
      </c>
    </row>
    <row r="34" spans="2:7">
      <c r="B34" s="26" t="s">
        <v>11</v>
      </c>
      <c r="C34" s="15" t="s">
        <v>37</v>
      </c>
      <c r="D34" s="175"/>
      <c r="E34" s="240"/>
    </row>
    <row r="35" spans="2:7" ht="25.5">
      <c r="B35" s="26" t="s">
        <v>38</v>
      </c>
      <c r="C35" s="15" t="s">
        <v>39</v>
      </c>
      <c r="D35" s="175">
        <v>10199.43</v>
      </c>
      <c r="E35" s="240">
        <v>6072.35</v>
      </c>
      <c r="G35" s="92"/>
    </row>
    <row r="36" spans="2:7">
      <c r="B36" s="26" t="s">
        <v>40</v>
      </c>
      <c r="C36" s="15" t="s">
        <v>41</v>
      </c>
      <c r="D36" s="175"/>
      <c r="E36" s="240"/>
    </row>
    <row r="37" spans="2:7" ht="13.5" thickBot="1">
      <c r="B37" s="28" t="s">
        <v>42</v>
      </c>
      <c r="C37" s="29" t="s">
        <v>43</v>
      </c>
      <c r="D37" s="175">
        <v>373031.88</v>
      </c>
      <c r="E37" s="240"/>
    </row>
    <row r="38" spans="2:7">
      <c r="B38" s="21" t="s">
        <v>44</v>
      </c>
      <c r="C38" s="22" t="s">
        <v>45</v>
      </c>
      <c r="D38" s="95">
        <v>-35037.019999999997</v>
      </c>
      <c r="E38" s="23">
        <v>-14220.72</v>
      </c>
    </row>
    <row r="39" spans="2:7" ht="13.5" thickBot="1">
      <c r="B39" s="30" t="s">
        <v>46</v>
      </c>
      <c r="C39" s="31" t="s">
        <v>47</v>
      </c>
      <c r="D39" s="97">
        <v>372790.50999999995</v>
      </c>
      <c r="E39" s="242">
        <f>E24+E25+E38</f>
        <v>352276.78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10559.319299999999</v>
      </c>
      <c r="E44" s="144">
        <v>5352.3404</v>
      </c>
    </row>
    <row r="45" spans="2:7" ht="13.5" thickBot="1">
      <c r="B45" s="41" t="s">
        <v>7</v>
      </c>
      <c r="C45" s="49" t="s">
        <v>52</v>
      </c>
      <c r="D45" s="143">
        <v>5352.3404</v>
      </c>
      <c r="E45" s="148">
        <v>5264.1478999999999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74.760000000000005</v>
      </c>
      <c r="E47" s="150">
        <v>69.650000000000006</v>
      </c>
    </row>
    <row r="48" spans="2:7">
      <c r="B48" s="39" t="s">
        <v>7</v>
      </c>
      <c r="C48" s="48" t="s">
        <v>54</v>
      </c>
      <c r="D48" s="160">
        <v>68.95</v>
      </c>
      <c r="E48" s="154">
        <v>63.22</v>
      </c>
    </row>
    <row r="49" spans="2:5">
      <c r="B49" s="39" t="s">
        <v>9</v>
      </c>
      <c r="C49" s="48" t="s">
        <v>55</v>
      </c>
      <c r="D49" s="160">
        <v>77.09</v>
      </c>
      <c r="E49" s="154">
        <v>76.27</v>
      </c>
    </row>
    <row r="50" spans="2:5" ht="13.5" thickBot="1">
      <c r="B50" s="41" t="s">
        <v>11</v>
      </c>
      <c r="C50" s="49" t="s">
        <v>52</v>
      </c>
      <c r="D50" s="143">
        <v>69.650000000000006</v>
      </c>
      <c r="E50" s="152">
        <v>66.92</v>
      </c>
    </row>
    <row r="51" spans="2:5" ht="13.5" thickBot="1">
      <c r="B51" s="32"/>
      <c r="C51" s="33"/>
      <c r="D51" s="153"/>
      <c r="E51" s="153"/>
    </row>
    <row r="52" spans="2:5" ht="16.5" thickBot="1">
      <c r="B52" s="4766"/>
      <c r="C52" s="4767" t="s">
        <v>56</v>
      </c>
      <c r="D52" s="4768"/>
      <c r="E52" s="4758"/>
    </row>
    <row r="53" spans="2:5" ht="23.25" customHeight="1" thickBot="1">
      <c r="B53" s="6368" t="s">
        <v>57</v>
      </c>
      <c r="C53" s="6369"/>
      <c r="D53" s="4769" t="s">
        <v>58</v>
      </c>
      <c r="E53" s="4770" t="s">
        <v>59</v>
      </c>
    </row>
    <row r="54" spans="2:5" ht="13.5" thickBot="1">
      <c r="B54" s="4771" t="s">
        <v>27</v>
      </c>
      <c r="C54" s="4760" t="s">
        <v>60</v>
      </c>
      <c r="D54" s="4795">
        <v>352276.78</v>
      </c>
      <c r="E54" s="4796">
        <v>1</v>
      </c>
    </row>
    <row r="55" spans="2:5" ht="25.5">
      <c r="B55" s="4773" t="s">
        <v>5</v>
      </c>
      <c r="C55" s="4774" t="s">
        <v>61</v>
      </c>
      <c r="D55" s="4785">
        <v>0</v>
      </c>
      <c r="E55" s="4786">
        <v>0</v>
      </c>
    </row>
    <row r="56" spans="2:5">
      <c r="B56" s="4762" t="s">
        <v>268</v>
      </c>
      <c r="C56" s="245" t="s">
        <v>269</v>
      </c>
      <c r="D56" s="4787">
        <v>0</v>
      </c>
      <c r="E56" s="4788">
        <v>0</v>
      </c>
    </row>
    <row r="57" spans="2:5">
      <c r="B57" s="246" t="s">
        <v>270</v>
      </c>
      <c r="C57" s="245" t="s">
        <v>271</v>
      </c>
      <c r="D57" s="4787">
        <v>0</v>
      </c>
      <c r="E57" s="4788">
        <v>0</v>
      </c>
    </row>
    <row r="58" spans="2:5">
      <c r="B58" s="246" t="s">
        <v>272</v>
      </c>
      <c r="C58" s="245" t="s">
        <v>273</v>
      </c>
      <c r="D58" s="247">
        <v>0</v>
      </c>
      <c r="E58" s="4788">
        <v>0</v>
      </c>
    </row>
    <row r="59" spans="2:5" ht="25.5">
      <c r="B59" s="4762" t="s">
        <v>7</v>
      </c>
      <c r="C59" s="4763" t="s">
        <v>62</v>
      </c>
      <c r="D59" s="4787">
        <v>0</v>
      </c>
      <c r="E59" s="4788">
        <v>0</v>
      </c>
    </row>
    <row r="60" spans="2:5">
      <c r="B60" s="4762" t="s">
        <v>9</v>
      </c>
      <c r="C60" s="4763" t="s">
        <v>63</v>
      </c>
      <c r="D60" s="4787">
        <v>0</v>
      </c>
      <c r="E60" s="4788">
        <v>0</v>
      </c>
    </row>
    <row r="61" spans="2:5" ht="24" customHeight="1">
      <c r="B61" s="4762" t="s">
        <v>274</v>
      </c>
      <c r="C61" s="4763" t="s">
        <v>275</v>
      </c>
      <c r="D61" s="4787">
        <v>0</v>
      </c>
      <c r="E61" s="4788">
        <v>0</v>
      </c>
    </row>
    <row r="62" spans="2:5">
      <c r="B62" s="4762" t="s">
        <v>276</v>
      </c>
      <c r="C62" s="4763" t="s">
        <v>16</v>
      </c>
      <c r="D62" s="4787">
        <v>0</v>
      </c>
      <c r="E62" s="4788">
        <v>0</v>
      </c>
    </row>
    <row r="63" spans="2:5">
      <c r="B63" s="4762" t="s">
        <v>11</v>
      </c>
      <c r="C63" s="4763" t="s">
        <v>64</v>
      </c>
      <c r="D63" s="4787">
        <v>0</v>
      </c>
      <c r="E63" s="4788">
        <v>0</v>
      </c>
    </row>
    <row r="64" spans="2:5">
      <c r="B64" s="4762" t="s">
        <v>13</v>
      </c>
      <c r="C64" s="4763" t="s">
        <v>275</v>
      </c>
      <c r="D64" s="4787">
        <v>0</v>
      </c>
      <c r="E64" s="4788">
        <v>0</v>
      </c>
    </row>
    <row r="65" spans="2:5">
      <c r="B65" s="4762" t="s">
        <v>15</v>
      </c>
      <c r="C65" s="4763" t="s">
        <v>16</v>
      </c>
      <c r="D65" s="4787">
        <v>0</v>
      </c>
      <c r="E65" s="4788">
        <v>0</v>
      </c>
    </row>
    <row r="66" spans="2:5">
      <c r="B66" s="4762" t="s">
        <v>38</v>
      </c>
      <c r="C66" s="4763" t="s">
        <v>65</v>
      </c>
      <c r="D66" s="4787">
        <v>0</v>
      </c>
      <c r="E66" s="4788">
        <v>0</v>
      </c>
    </row>
    <row r="67" spans="2:5">
      <c r="B67" s="4775" t="s">
        <v>40</v>
      </c>
      <c r="C67" s="4776" t="s">
        <v>66</v>
      </c>
      <c r="D67" s="4797">
        <v>352276.78</v>
      </c>
      <c r="E67" s="4798">
        <v>1</v>
      </c>
    </row>
    <row r="68" spans="2:5">
      <c r="B68" s="4775" t="s">
        <v>277</v>
      </c>
      <c r="C68" s="4776" t="s">
        <v>278</v>
      </c>
      <c r="D68" s="4799">
        <v>352276.78</v>
      </c>
      <c r="E68" s="4800">
        <v>1</v>
      </c>
    </row>
    <row r="69" spans="2:5">
      <c r="B69" s="4775" t="s">
        <v>279</v>
      </c>
      <c r="C69" s="4776" t="s">
        <v>280</v>
      </c>
      <c r="D69" s="4789">
        <v>0</v>
      </c>
      <c r="E69" s="4790">
        <v>0</v>
      </c>
    </row>
    <row r="70" spans="2:5">
      <c r="B70" s="4775" t="s">
        <v>281</v>
      </c>
      <c r="C70" s="4776" t="s">
        <v>282</v>
      </c>
      <c r="D70" s="4789">
        <v>0</v>
      </c>
      <c r="E70" s="4790">
        <v>0</v>
      </c>
    </row>
    <row r="71" spans="2:5">
      <c r="B71" s="4775" t="s">
        <v>283</v>
      </c>
      <c r="C71" s="4776" t="s">
        <v>284</v>
      </c>
      <c r="D71" s="4789">
        <v>0</v>
      </c>
      <c r="E71" s="4790">
        <v>0</v>
      </c>
    </row>
    <row r="72" spans="2:5" ht="25.5">
      <c r="B72" s="4775" t="s">
        <v>42</v>
      </c>
      <c r="C72" s="4776" t="s">
        <v>67</v>
      </c>
      <c r="D72" s="4789">
        <v>0</v>
      </c>
      <c r="E72" s="4790">
        <v>0</v>
      </c>
    </row>
    <row r="73" spans="2:5">
      <c r="B73" s="4775" t="s">
        <v>285</v>
      </c>
      <c r="C73" s="4776" t="s">
        <v>286</v>
      </c>
      <c r="D73" s="4789">
        <v>0</v>
      </c>
      <c r="E73" s="4790">
        <v>0</v>
      </c>
    </row>
    <row r="74" spans="2:5">
      <c r="B74" s="4775" t="s">
        <v>287</v>
      </c>
      <c r="C74" s="4776" t="s">
        <v>288</v>
      </c>
      <c r="D74" s="4789">
        <v>0</v>
      </c>
      <c r="E74" s="4790">
        <v>0</v>
      </c>
    </row>
    <row r="75" spans="2:5">
      <c r="B75" s="4775" t="s">
        <v>289</v>
      </c>
      <c r="C75" s="4776" t="s">
        <v>290</v>
      </c>
      <c r="D75" s="4787">
        <v>0</v>
      </c>
      <c r="E75" s="4790">
        <v>0</v>
      </c>
    </row>
    <row r="76" spans="2:5">
      <c r="B76" s="4775" t="s">
        <v>291</v>
      </c>
      <c r="C76" s="4776" t="s">
        <v>292</v>
      </c>
      <c r="D76" s="4789">
        <v>0</v>
      </c>
      <c r="E76" s="4790">
        <v>0</v>
      </c>
    </row>
    <row r="77" spans="2:5">
      <c r="B77" s="4775" t="s">
        <v>293</v>
      </c>
      <c r="C77" s="4776" t="s">
        <v>294</v>
      </c>
      <c r="D77" s="4789">
        <v>0</v>
      </c>
      <c r="E77" s="4790">
        <v>0</v>
      </c>
    </row>
    <row r="78" spans="2:5">
      <c r="B78" s="4775" t="s">
        <v>68</v>
      </c>
      <c r="C78" s="4776" t="s">
        <v>69</v>
      </c>
      <c r="D78" s="4789">
        <v>0</v>
      </c>
      <c r="E78" s="4790">
        <v>0</v>
      </c>
    </row>
    <row r="79" spans="2:5">
      <c r="B79" s="4762" t="s">
        <v>70</v>
      </c>
      <c r="C79" s="4763" t="s">
        <v>71</v>
      </c>
      <c r="D79" s="4787">
        <v>0</v>
      </c>
      <c r="E79" s="4788">
        <v>0</v>
      </c>
    </row>
    <row r="80" spans="2:5">
      <c r="B80" s="4762" t="s">
        <v>295</v>
      </c>
      <c r="C80" s="4763" t="s">
        <v>296</v>
      </c>
      <c r="D80" s="4787">
        <v>0</v>
      </c>
      <c r="E80" s="4788">
        <v>0</v>
      </c>
    </row>
    <row r="81" spans="2:5">
      <c r="B81" s="4762" t="s">
        <v>297</v>
      </c>
      <c r="C81" s="4763" t="s">
        <v>298</v>
      </c>
      <c r="D81" s="4787">
        <v>0</v>
      </c>
      <c r="E81" s="4788">
        <v>0</v>
      </c>
    </row>
    <row r="82" spans="2:5">
      <c r="B82" s="4762" t="s">
        <v>299</v>
      </c>
      <c r="C82" s="4763" t="s">
        <v>300</v>
      </c>
      <c r="D82" s="4787">
        <v>0</v>
      </c>
      <c r="E82" s="4788">
        <v>0</v>
      </c>
    </row>
    <row r="83" spans="2:5">
      <c r="B83" s="4762" t="s">
        <v>301</v>
      </c>
      <c r="C83" s="4763" t="s">
        <v>302</v>
      </c>
      <c r="D83" s="4787">
        <v>0</v>
      </c>
      <c r="E83" s="4788">
        <v>0</v>
      </c>
    </row>
    <row r="84" spans="2:5">
      <c r="B84" s="4762" t="s">
        <v>72</v>
      </c>
      <c r="C84" s="4763" t="s">
        <v>73</v>
      </c>
      <c r="D84" s="4787">
        <v>0</v>
      </c>
      <c r="E84" s="4788">
        <v>0</v>
      </c>
    </row>
    <row r="85" spans="2:5">
      <c r="B85" s="4762" t="s">
        <v>74</v>
      </c>
      <c r="C85" s="4763" t="s">
        <v>75</v>
      </c>
      <c r="D85" s="4787">
        <v>0</v>
      </c>
      <c r="E85" s="4788">
        <v>0</v>
      </c>
    </row>
    <row r="86" spans="2:5" ht="13.5" thickBot="1">
      <c r="B86" s="4777" t="s">
        <v>76</v>
      </c>
      <c r="C86" s="4778" t="s">
        <v>77</v>
      </c>
      <c r="D86" s="4791">
        <v>0</v>
      </c>
      <c r="E86" s="4792">
        <v>0</v>
      </c>
    </row>
    <row r="87" spans="2:5" ht="26.25" thickBot="1">
      <c r="B87" s="4779" t="s">
        <v>32</v>
      </c>
      <c r="C87" s="4780" t="s">
        <v>78</v>
      </c>
      <c r="D87" s="4781">
        <v>0</v>
      </c>
      <c r="E87" s="4782">
        <v>0</v>
      </c>
    </row>
    <row r="88" spans="2:5" ht="13.5" thickBot="1">
      <c r="B88" s="4759" t="s">
        <v>79</v>
      </c>
      <c r="C88" s="4760" t="s">
        <v>80</v>
      </c>
      <c r="D88" s="4761">
        <v>0</v>
      </c>
      <c r="E88" s="4772">
        <v>0</v>
      </c>
    </row>
    <row r="89" spans="2:5" ht="13.5" thickBot="1">
      <c r="B89" s="4759" t="s">
        <v>81</v>
      </c>
      <c r="C89" s="4760" t="s">
        <v>82</v>
      </c>
      <c r="D89" s="4761">
        <v>0</v>
      </c>
      <c r="E89" s="4772">
        <v>0</v>
      </c>
    </row>
    <row r="90" spans="2:5" ht="13.5" thickBot="1">
      <c r="B90" s="4759" t="s">
        <v>83</v>
      </c>
      <c r="C90" s="4760" t="s">
        <v>84</v>
      </c>
      <c r="D90" s="4761">
        <v>0</v>
      </c>
      <c r="E90" s="4784">
        <v>0</v>
      </c>
    </row>
    <row r="91" spans="2:5">
      <c r="B91" s="4759" t="s">
        <v>85</v>
      </c>
      <c r="C91" s="4760" t="s">
        <v>86</v>
      </c>
      <c r="D91" s="4804">
        <v>352276.78</v>
      </c>
      <c r="E91" s="4826">
        <v>1</v>
      </c>
    </row>
    <row r="92" spans="2:5">
      <c r="B92" s="4762" t="s">
        <v>5</v>
      </c>
      <c r="C92" s="4763" t="s">
        <v>87</v>
      </c>
      <c r="D92" s="4830">
        <v>352276.78</v>
      </c>
      <c r="E92" s="4831">
        <v>1</v>
      </c>
    </row>
    <row r="93" spans="2:5">
      <c r="B93" s="4762" t="s">
        <v>7</v>
      </c>
      <c r="C93" s="4763" t="s">
        <v>88</v>
      </c>
      <c r="D93" s="4830">
        <v>0</v>
      </c>
      <c r="E93" s="4831">
        <v>0</v>
      </c>
    </row>
    <row r="94" spans="2:5" ht="13.5" thickBot="1">
      <c r="B94" s="4764" t="s">
        <v>9</v>
      </c>
      <c r="C94" s="4765" t="s">
        <v>89</v>
      </c>
      <c r="D94" s="4793">
        <v>0</v>
      </c>
      <c r="E94" s="4794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8.xml><?xml version="1.0" encoding="utf-8"?>
<worksheet xmlns="http://schemas.openxmlformats.org/spreadsheetml/2006/main" xmlns:r="http://schemas.openxmlformats.org/officeDocument/2006/relationships">
  <dimension ref="B1:G94"/>
  <sheetViews>
    <sheetView topLeftCell="A64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174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1078741.69</v>
      </c>
      <c r="E9" s="23">
        <f>E10+E11+E12+E13</f>
        <v>2735963.11</v>
      </c>
    </row>
    <row r="10" spans="2:5">
      <c r="B10" s="14" t="s">
        <v>5</v>
      </c>
      <c r="C10" s="93" t="s">
        <v>6</v>
      </c>
      <c r="D10" s="175">
        <v>1078741.69</v>
      </c>
      <c r="E10" s="226">
        <v>2735963.11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1078741.69</v>
      </c>
      <c r="E20" s="229">
        <f>E9-E16</f>
        <v>2735963.11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454100.91</v>
      </c>
      <c r="E24" s="23">
        <f>D20</f>
        <v>1078741.69</v>
      </c>
    </row>
    <row r="25" spans="2:7">
      <c r="B25" s="21" t="s">
        <v>25</v>
      </c>
      <c r="C25" s="22" t="s">
        <v>26</v>
      </c>
      <c r="D25" s="95">
        <v>577185.56999999995</v>
      </c>
      <c r="E25" s="238">
        <v>1642169.86</v>
      </c>
      <c r="F25" s="92"/>
      <c r="G25" s="92"/>
    </row>
    <row r="26" spans="2:7">
      <c r="B26" s="24" t="s">
        <v>27</v>
      </c>
      <c r="C26" s="25" t="s">
        <v>28</v>
      </c>
      <c r="D26" s="96">
        <v>589806.59</v>
      </c>
      <c r="E26" s="239">
        <v>2136524.79</v>
      </c>
    </row>
    <row r="27" spans="2:7">
      <c r="B27" s="26" t="s">
        <v>5</v>
      </c>
      <c r="C27" s="15" t="s">
        <v>29</v>
      </c>
      <c r="D27" s="175">
        <v>589806.59</v>
      </c>
      <c r="E27" s="240">
        <v>736851.99</v>
      </c>
      <c r="F27" s="92"/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/>
      <c r="E29" s="240">
        <v>1399672.8</v>
      </c>
    </row>
    <row r="30" spans="2:7">
      <c r="B30" s="24" t="s">
        <v>32</v>
      </c>
      <c r="C30" s="27" t="s">
        <v>33</v>
      </c>
      <c r="D30" s="96">
        <v>12621.02</v>
      </c>
      <c r="E30" s="239">
        <v>494354.93</v>
      </c>
    </row>
    <row r="31" spans="2:7">
      <c r="B31" s="26" t="s">
        <v>5</v>
      </c>
      <c r="C31" s="15" t="s">
        <v>34</v>
      </c>
      <c r="D31" s="175"/>
      <c r="E31" s="240">
        <v>120082.01</v>
      </c>
    </row>
    <row r="32" spans="2:7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>
        <v>379.34</v>
      </c>
      <c r="E33" s="240">
        <v>630.26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>
        <v>12241.68</v>
      </c>
      <c r="E35" s="240">
        <v>35203.79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/>
      <c r="E37" s="240">
        <v>338438.87</v>
      </c>
    </row>
    <row r="38" spans="2:6">
      <c r="B38" s="21" t="s">
        <v>44</v>
      </c>
      <c r="C38" s="22" t="s">
        <v>45</v>
      </c>
      <c r="D38" s="95">
        <v>47455.21</v>
      </c>
      <c r="E38" s="23">
        <v>15051.56</v>
      </c>
    </row>
    <row r="39" spans="2:6" ht="13.5" thickBot="1">
      <c r="B39" s="30" t="s">
        <v>46</v>
      </c>
      <c r="C39" s="31" t="s">
        <v>47</v>
      </c>
      <c r="D39" s="97">
        <v>1078741.69</v>
      </c>
      <c r="E39" s="242">
        <f>E24+E25+E38</f>
        <v>2735963.11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2878.0637999999999</v>
      </c>
      <c r="E44" s="144">
        <v>6422.9930999999997</v>
      </c>
    </row>
    <row r="45" spans="2:6" ht="13.5" thickBot="1">
      <c r="B45" s="41" t="s">
        <v>7</v>
      </c>
      <c r="C45" s="49" t="s">
        <v>52</v>
      </c>
      <c r="D45" s="143">
        <v>6422.9930999999997</v>
      </c>
      <c r="E45" s="148">
        <v>14935.111699999999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157.78</v>
      </c>
      <c r="E47" s="150">
        <v>167.95</v>
      </c>
    </row>
    <row r="48" spans="2:6">
      <c r="B48" s="39" t="s">
        <v>7</v>
      </c>
      <c r="C48" s="48" t="s">
        <v>54</v>
      </c>
      <c r="D48" s="160">
        <v>151.9</v>
      </c>
      <c r="E48" s="154">
        <v>160.85</v>
      </c>
    </row>
    <row r="49" spans="2:5">
      <c r="B49" s="39" t="s">
        <v>9</v>
      </c>
      <c r="C49" s="48" t="s">
        <v>55</v>
      </c>
      <c r="D49" s="160">
        <v>170.96</v>
      </c>
      <c r="E49" s="154">
        <v>196.66</v>
      </c>
    </row>
    <row r="50" spans="2:5" ht="13.5" thickBot="1">
      <c r="B50" s="41" t="s">
        <v>11</v>
      </c>
      <c r="C50" s="49" t="s">
        <v>52</v>
      </c>
      <c r="D50" s="143">
        <v>167.95</v>
      </c>
      <c r="E50" s="152">
        <v>183.19</v>
      </c>
    </row>
    <row r="51" spans="2:5" ht="13.5" thickBot="1">
      <c r="B51" s="32"/>
      <c r="C51" s="33"/>
      <c r="D51" s="153"/>
      <c r="E51" s="153"/>
    </row>
    <row r="52" spans="2:5" ht="16.5" thickBot="1">
      <c r="B52" s="4809"/>
      <c r="C52" s="4810" t="s">
        <v>56</v>
      </c>
      <c r="D52" s="4811"/>
      <c r="E52" s="4801"/>
    </row>
    <row r="53" spans="2:5" ht="23.25" customHeight="1" thickBot="1">
      <c r="B53" s="6368" t="s">
        <v>57</v>
      </c>
      <c r="C53" s="6369"/>
      <c r="D53" s="4812" t="s">
        <v>58</v>
      </c>
      <c r="E53" s="4813" t="s">
        <v>59</v>
      </c>
    </row>
    <row r="54" spans="2:5" ht="13.5" thickBot="1">
      <c r="B54" s="4814" t="s">
        <v>27</v>
      </c>
      <c r="C54" s="4803" t="s">
        <v>60</v>
      </c>
      <c r="D54" s="4838">
        <v>2735963.11</v>
      </c>
      <c r="E54" s="4839">
        <v>1</v>
      </c>
    </row>
    <row r="55" spans="2:5" ht="25.5">
      <c r="B55" s="4816" t="s">
        <v>5</v>
      </c>
      <c r="C55" s="4817" t="s">
        <v>61</v>
      </c>
      <c r="D55" s="4828">
        <v>0</v>
      </c>
      <c r="E55" s="4829">
        <v>0</v>
      </c>
    </row>
    <row r="56" spans="2:5">
      <c r="B56" s="4805" t="s">
        <v>268</v>
      </c>
      <c r="C56" s="245" t="s">
        <v>269</v>
      </c>
      <c r="D56" s="4830">
        <v>0</v>
      </c>
      <c r="E56" s="4831">
        <v>0</v>
      </c>
    </row>
    <row r="57" spans="2:5">
      <c r="B57" s="246" t="s">
        <v>270</v>
      </c>
      <c r="C57" s="245" t="s">
        <v>271</v>
      </c>
      <c r="D57" s="4830">
        <v>0</v>
      </c>
      <c r="E57" s="4831">
        <v>0</v>
      </c>
    </row>
    <row r="58" spans="2:5">
      <c r="B58" s="246" t="s">
        <v>272</v>
      </c>
      <c r="C58" s="245" t="s">
        <v>273</v>
      </c>
      <c r="D58" s="247">
        <v>0</v>
      </c>
      <c r="E58" s="4831">
        <v>0</v>
      </c>
    </row>
    <row r="59" spans="2:5" ht="25.5">
      <c r="B59" s="4805" t="s">
        <v>7</v>
      </c>
      <c r="C59" s="4806" t="s">
        <v>62</v>
      </c>
      <c r="D59" s="4830">
        <v>0</v>
      </c>
      <c r="E59" s="4831">
        <v>0</v>
      </c>
    </row>
    <row r="60" spans="2:5">
      <c r="B60" s="4805" t="s">
        <v>9</v>
      </c>
      <c r="C60" s="4806" t="s">
        <v>63</v>
      </c>
      <c r="D60" s="4830">
        <v>0</v>
      </c>
      <c r="E60" s="4831">
        <v>0</v>
      </c>
    </row>
    <row r="61" spans="2:5" ht="24" customHeight="1">
      <c r="B61" s="4805" t="s">
        <v>274</v>
      </c>
      <c r="C61" s="4806" t="s">
        <v>275</v>
      </c>
      <c r="D61" s="4830">
        <v>0</v>
      </c>
      <c r="E61" s="4831">
        <v>0</v>
      </c>
    </row>
    <row r="62" spans="2:5">
      <c r="B62" s="4805" t="s">
        <v>276</v>
      </c>
      <c r="C62" s="4806" t="s">
        <v>16</v>
      </c>
      <c r="D62" s="4830">
        <v>0</v>
      </c>
      <c r="E62" s="4831">
        <v>0</v>
      </c>
    </row>
    <row r="63" spans="2:5">
      <c r="B63" s="4805" t="s">
        <v>11</v>
      </c>
      <c r="C63" s="4806" t="s">
        <v>64</v>
      </c>
      <c r="D63" s="4830">
        <v>0</v>
      </c>
      <c r="E63" s="4831">
        <v>0</v>
      </c>
    </row>
    <row r="64" spans="2:5">
      <c r="B64" s="4805" t="s">
        <v>13</v>
      </c>
      <c r="C64" s="4806" t="s">
        <v>275</v>
      </c>
      <c r="D64" s="4830">
        <v>0</v>
      </c>
      <c r="E64" s="4831">
        <v>0</v>
      </c>
    </row>
    <row r="65" spans="2:5">
      <c r="B65" s="4805" t="s">
        <v>15</v>
      </c>
      <c r="C65" s="4806" t="s">
        <v>16</v>
      </c>
      <c r="D65" s="4830">
        <v>0</v>
      </c>
      <c r="E65" s="4831">
        <v>0</v>
      </c>
    </row>
    <row r="66" spans="2:5">
      <c r="B66" s="4805" t="s">
        <v>38</v>
      </c>
      <c r="C66" s="4806" t="s">
        <v>65</v>
      </c>
      <c r="D66" s="4830">
        <v>0</v>
      </c>
      <c r="E66" s="4831">
        <v>0</v>
      </c>
    </row>
    <row r="67" spans="2:5">
      <c r="B67" s="4818" t="s">
        <v>40</v>
      </c>
      <c r="C67" s="4819" t="s">
        <v>66</v>
      </c>
      <c r="D67" s="4840">
        <v>2735963.11</v>
      </c>
      <c r="E67" s="4841">
        <v>1</v>
      </c>
    </row>
    <row r="68" spans="2:5">
      <c r="B68" s="4818" t="s">
        <v>277</v>
      </c>
      <c r="C68" s="4819" t="s">
        <v>278</v>
      </c>
      <c r="D68" s="4842">
        <v>2735963.11</v>
      </c>
      <c r="E68" s="4843">
        <v>1</v>
      </c>
    </row>
    <row r="69" spans="2:5">
      <c r="B69" s="4818" t="s">
        <v>279</v>
      </c>
      <c r="C69" s="4819" t="s">
        <v>280</v>
      </c>
      <c r="D69" s="4832">
        <v>0</v>
      </c>
      <c r="E69" s="4833">
        <v>0</v>
      </c>
    </row>
    <row r="70" spans="2:5">
      <c r="B70" s="4818" t="s">
        <v>281</v>
      </c>
      <c r="C70" s="4819" t="s">
        <v>282</v>
      </c>
      <c r="D70" s="4832">
        <v>0</v>
      </c>
      <c r="E70" s="4833">
        <v>0</v>
      </c>
    </row>
    <row r="71" spans="2:5">
      <c r="B71" s="4818" t="s">
        <v>283</v>
      </c>
      <c r="C71" s="4819" t="s">
        <v>284</v>
      </c>
      <c r="D71" s="4832">
        <v>0</v>
      </c>
      <c r="E71" s="4833">
        <v>0</v>
      </c>
    </row>
    <row r="72" spans="2:5" ht="25.5">
      <c r="B72" s="4818" t="s">
        <v>42</v>
      </c>
      <c r="C72" s="4819" t="s">
        <v>67</v>
      </c>
      <c r="D72" s="4832">
        <v>0</v>
      </c>
      <c r="E72" s="4833">
        <v>0</v>
      </c>
    </row>
    <row r="73" spans="2:5">
      <c r="B73" s="4818" t="s">
        <v>285</v>
      </c>
      <c r="C73" s="4819" t="s">
        <v>286</v>
      </c>
      <c r="D73" s="4832">
        <v>0</v>
      </c>
      <c r="E73" s="4833">
        <v>0</v>
      </c>
    </row>
    <row r="74" spans="2:5">
      <c r="B74" s="4818" t="s">
        <v>287</v>
      </c>
      <c r="C74" s="4819" t="s">
        <v>288</v>
      </c>
      <c r="D74" s="4832">
        <v>0</v>
      </c>
      <c r="E74" s="4833">
        <v>0</v>
      </c>
    </row>
    <row r="75" spans="2:5">
      <c r="B75" s="4818" t="s">
        <v>289</v>
      </c>
      <c r="C75" s="4819" t="s">
        <v>290</v>
      </c>
      <c r="D75" s="4830">
        <v>0</v>
      </c>
      <c r="E75" s="4833">
        <v>0</v>
      </c>
    </row>
    <row r="76" spans="2:5">
      <c r="B76" s="4818" t="s">
        <v>291</v>
      </c>
      <c r="C76" s="4819" t="s">
        <v>292</v>
      </c>
      <c r="D76" s="4832">
        <v>0</v>
      </c>
      <c r="E76" s="4833">
        <v>0</v>
      </c>
    </row>
    <row r="77" spans="2:5">
      <c r="B77" s="4818" t="s">
        <v>293</v>
      </c>
      <c r="C77" s="4819" t="s">
        <v>294</v>
      </c>
      <c r="D77" s="4832">
        <v>0</v>
      </c>
      <c r="E77" s="4833">
        <v>0</v>
      </c>
    </row>
    <row r="78" spans="2:5">
      <c r="B78" s="4818" t="s">
        <v>68</v>
      </c>
      <c r="C78" s="4819" t="s">
        <v>69</v>
      </c>
      <c r="D78" s="4832">
        <v>0</v>
      </c>
      <c r="E78" s="4833">
        <v>0</v>
      </c>
    </row>
    <row r="79" spans="2:5">
      <c r="B79" s="4805" t="s">
        <v>70</v>
      </c>
      <c r="C79" s="4806" t="s">
        <v>71</v>
      </c>
      <c r="D79" s="4830">
        <v>0</v>
      </c>
      <c r="E79" s="4831">
        <v>0</v>
      </c>
    </row>
    <row r="80" spans="2:5">
      <c r="B80" s="4805" t="s">
        <v>295</v>
      </c>
      <c r="C80" s="4806" t="s">
        <v>296</v>
      </c>
      <c r="D80" s="4830">
        <v>0</v>
      </c>
      <c r="E80" s="4831">
        <v>0</v>
      </c>
    </row>
    <row r="81" spans="2:5">
      <c r="B81" s="4805" t="s">
        <v>297</v>
      </c>
      <c r="C81" s="4806" t="s">
        <v>298</v>
      </c>
      <c r="D81" s="4830">
        <v>0</v>
      </c>
      <c r="E81" s="4831">
        <v>0</v>
      </c>
    </row>
    <row r="82" spans="2:5">
      <c r="B82" s="4805" t="s">
        <v>299</v>
      </c>
      <c r="C82" s="4806" t="s">
        <v>300</v>
      </c>
      <c r="D82" s="4830">
        <v>0</v>
      </c>
      <c r="E82" s="4831">
        <v>0</v>
      </c>
    </row>
    <row r="83" spans="2:5">
      <c r="B83" s="4805" t="s">
        <v>301</v>
      </c>
      <c r="C83" s="4806" t="s">
        <v>302</v>
      </c>
      <c r="D83" s="4830">
        <v>0</v>
      </c>
      <c r="E83" s="4831">
        <v>0</v>
      </c>
    </row>
    <row r="84" spans="2:5">
      <c r="B84" s="4805" t="s">
        <v>72</v>
      </c>
      <c r="C84" s="4806" t="s">
        <v>73</v>
      </c>
      <c r="D84" s="4830">
        <v>0</v>
      </c>
      <c r="E84" s="4831">
        <v>0</v>
      </c>
    </row>
    <row r="85" spans="2:5">
      <c r="B85" s="4805" t="s">
        <v>74</v>
      </c>
      <c r="C85" s="4806" t="s">
        <v>75</v>
      </c>
      <c r="D85" s="4830">
        <v>0</v>
      </c>
      <c r="E85" s="4831">
        <v>0</v>
      </c>
    </row>
    <row r="86" spans="2:5" ht="13.5" thickBot="1">
      <c r="B86" s="4820" t="s">
        <v>76</v>
      </c>
      <c r="C86" s="4821" t="s">
        <v>77</v>
      </c>
      <c r="D86" s="4834">
        <v>0</v>
      </c>
      <c r="E86" s="4835">
        <v>0</v>
      </c>
    </row>
    <row r="87" spans="2:5" ht="26.25" thickBot="1">
      <c r="B87" s="4822" t="s">
        <v>32</v>
      </c>
      <c r="C87" s="4823" t="s">
        <v>78</v>
      </c>
      <c r="D87" s="4824">
        <v>0</v>
      </c>
      <c r="E87" s="4825">
        <v>0</v>
      </c>
    </row>
    <row r="88" spans="2:5" ht="13.5" thickBot="1">
      <c r="B88" s="4802" t="s">
        <v>79</v>
      </c>
      <c r="C88" s="4803" t="s">
        <v>80</v>
      </c>
      <c r="D88" s="4804">
        <v>0</v>
      </c>
      <c r="E88" s="4815">
        <v>0</v>
      </c>
    </row>
    <row r="89" spans="2:5" ht="13.5" thickBot="1">
      <c r="B89" s="4802" t="s">
        <v>81</v>
      </c>
      <c r="C89" s="4803" t="s">
        <v>82</v>
      </c>
      <c r="D89" s="4804">
        <v>0</v>
      </c>
      <c r="E89" s="4815">
        <v>0</v>
      </c>
    </row>
    <row r="90" spans="2:5" ht="13.5" thickBot="1">
      <c r="B90" s="4802" t="s">
        <v>83</v>
      </c>
      <c r="C90" s="4803" t="s">
        <v>84</v>
      </c>
      <c r="D90" s="4804">
        <v>0</v>
      </c>
      <c r="E90" s="4827">
        <v>0</v>
      </c>
    </row>
    <row r="91" spans="2:5">
      <c r="B91" s="4802" t="s">
        <v>85</v>
      </c>
      <c r="C91" s="4803" t="s">
        <v>86</v>
      </c>
      <c r="D91" s="4847">
        <v>2735963.11</v>
      </c>
      <c r="E91" s="4869">
        <v>1</v>
      </c>
    </row>
    <row r="92" spans="2:5">
      <c r="B92" s="4805" t="s">
        <v>5</v>
      </c>
      <c r="C92" s="4806" t="s">
        <v>87</v>
      </c>
      <c r="D92" s="4873">
        <v>2735963.11</v>
      </c>
      <c r="E92" s="4874">
        <v>1</v>
      </c>
    </row>
    <row r="93" spans="2:5">
      <c r="B93" s="4805" t="s">
        <v>7</v>
      </c>
      <c r="C93" s="4806" t="s">
        <v>88</v>
      </c>
      <c r="D93" s="4873">
        <v>0</v>
      </c>
      <c r="E93" s="4874">
        <v>0</v>
      </c>
    </row>
    <row r="94" spans="2:5" ht="13.5" thickBot="1">
      <c r="B94" s="4807" t="s">
        <v>9</v>
      </c>
      <c r="C94" s="4808" t="s">
        <v>89</v>
      </c>
      <c r="D94" s="4836">
        <v>0</v>
      </c>
      <c r="E94" s="483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61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11.4257812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84" t="s">
        <v>202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D10+D11+D13</f>
        <v>24661.91</v>
      </c>
      <c r="E9" s="23">
        <f>E10+E11+E13</f>
        <v>223824.2</v>
      </c>
    </row>
    <row r="10" spans="2:5">
      <c r="B10" s="14" t="s">
        <v>5</v>
      </c>
      <c r="C10" s="93" t="s">
        <v>6</v>
      </c>
      <c r="D10" s="175">
        <v>24661.91</v>
      </c>
      <c r="E10" s="226">
        <v>223824.2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24661.91</v>
      </c>
      <c r="E20" s="229">
        <f>E9-E16</f>
        <v>223824.2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88"/>
      <c r="E24" s="23">
        <f>D20</f>
        <v>24661.91</v>
      </c>
    </row>
    <row r="25" spans="2:7">
      <c r="B25" s="21" t="s">
        <v>25</v>
      </c>
      <c r="C25" s="22" t="s">
        <v>26</v>
      </c>
      <c r="D25" s="88">
        <v>27525.800000000003</v>
      </c>
      <c r="E25" s="110">
        <v>209448.03</v>
      </c>
      <c r="F25" s="50"/>
      <c r="G25" s="92"/>
    </row>
    <row r="26" spans="2:7">
      <c r="B26" s="24" t="s">
        <v>27</v>
      </c>
      <c r="C26" s="25" t="s">
        <v>28</v>
      </c>
      <c r="D26" s="89">
        <v>79796.02</v>
      </c>
      <c r="E26" s="111">
        <v>254038.77</v>
      </c>
    </row>
    <row r="27" spans="2:7">
      <c r="B27" s="26" t="s">
        <v>5</v>
      </c>
      <c r="C27" s="15" t="s">
        <v>29</v>
      </c>
      <c r="D27" s="195">
        <v>49700</v>
      </c>
      <c r="E27" s="231">
        <v>17199.990000000002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30096.02</v>
      </c>
      <c r="E29" s="231">
        <v>236838.78</v>
      </c>
    </row>
    <row r="30" spans="2:7">
      <c r="B30" s="24" t="s">
        <v>32</v>
      </c>
      <c r="C30" s="27" t="s">
        <v>33</v>
      </c>
      <c r="D30" s="89">
        <v>52270.22</v>
      </c>
      <c r="E30" s="111">
        <v>44590.74</v>
      </c>
      <c r="F30" s="50"/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7">
      <c r="B33" s="26" t="s">
        <v>9</v>
      </c>
      <c r="C33" s="15" t="s">
        <v>36</v>
      </c>
      <c r="D33" s="195">
        <v>45</v>
      </c>
      <c r="E33" s="231">
        <v>261.10000000000002</v>
      </c>
    </row>
    <row r="34" spans="2:7">
      <c r="B34" s="26" t="s">
        <v>11</v>
      </c>
      <c r="C34" s="15" t="s">
        <v>37</v>
      </c>
      <c r="D34" s="195"/>
      <c r="E34" s="231"/>
    </row>
    <row r="35" spans="2:7" ht="25.5">
      <c r="B35" s="26" t="s">
        <v>38</v>
      </c>
      <c r="C35" s="15" t="s">
        <v>39</v>
      </c>
      <c r="D35" s="195">
        <v>329.51</v>
      </c>
      <c r="E35" s="231">
        <v>2437.2199999999998</v>
      </c>
    </row>
    <row r="36" spans="2:7">
      <c r="B36" s="26" t="s">
        <v>40</v>
      </c>
      <c r="C36" s="15" t="s">
        <v>41</v>
      </c>
      <c r="D36" s="195"/>
      <c r="E36" s="231"/>
    </row>
    <row r="37" spans="2:7" ht="13.5" thickBot="1">
      <c r="B37" s="28" t="s">
        <v>42</v>
      </c>
      <c r="C37" s="29" t="s">
        <v>43</v>
      </c>
      <c r="D37" s="195">
        <v>51895.71</v>
      </c>
      <c r="E37" s="231">
        <v>41892.42</v>
      </c>
      <c r="G37" s="92"/>
    </row>
    <row r="38" spans="2:7">
      <c r="B38" s="21" t="s">
        <v>44</v>
      </c>
      <c r="C38" s="22" t="s">
        <v>45</v>
      </c>
      <c r="D38" s="88">
        <v>-2863.89</v>
      </c>
      <c r="E38" s="23">
        <v>-10285.74</v>
      </c>
    </row>
    <row r="39" spans="2:7" ht="13.5" thickBot="1">
      <c r="B39" s="30" t="s">
        <v>46</v>
      </c>
      <c r="C39" s="31" t="s">
        <v>47</v>
      </c>
      <c r="D39" s="90">
        <v>24661.910000000003</v>
      </c>
      <c r="E39" s="242">
        <f>E24+E25+E38</f>
        <v>223824.2</v>
      </c>
      <c r="F39" s="99"/>
    </row>
    <row r="40" spans="2:7" ht="13.5" thickBot="1">
      <c r="B40" s="32"/>
      <c r="C40" s="33"/>
      <c r="D40" s="153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37" t="s">
        <v>50</v>
      </c>
      <c r="D43" s="38"/>
      <c r="E43" s="91"/>
    </row>
    <row r="44" spans="2:7">
      <c r="B44" s="39" t="s">
        <v>5</v>
      </c>
      <c r="C44" s="40" t="s">
        <v>51</v>
      </c>
      <c r="D44" s="196"/>
      <c r="E44" s="155">
        <v>152.84729999999999</v>
      </c>
    </row>
    <row r="45" spans="2:7" ht="13.5" thickBot="1">
      <c r="B45" s="41" t="s">
        <v>7</v>
      </c>
      <c r="C45" s="42" t="s">
        <v>52</v>
      </c>
      <c r="D45" s="197">
        <v>152.84729999999999</v>
      </c>
      <c r="E45" s="156">
        <v>1386.6811</v>
      </c>
    </row>
    <row r="46" spans="2:7">
      <c r="B46" s="36" t="s">
        <v>32</v>
      </c>
      <c r="C46" s="37" t="s">
        <v>53</v>
      </c>
      <c r="D46" s="198"/>
      <c r="E46" s="157"/>
    </row>
    <row r="47" spans="2:7">
      <c r="B47" s="39" t="s">
        <v>5</v>
      </c>
      <c r="C47" s="40" t="s">
        <v>51</v>
      </c>
      <c r="D47" s="196"/>
      <c r="E47" s="158">
        <v>161.35</v>
      </c>
    </row>
    <row r="48" spans="2:7">
      <c r="B48" s="39" t="s">
        <v>7</v>
      </c>
      <c r="C48" s="40" t="s">
        <v>54</v>
      </c>
      <c r="D48" s="196">
        <v>154.83000000000001</v>
      </c>
      <c r="E48" s="154">
        <v>152.51</v>
      </c>
    </row>
    <row r="49" spans="2:5">
      <c r="B49" s="39" t="s">
        <v>9</v>
      </c>
      <c r="C49" s="40" t="s">
        <v>55</v>
      </c>
      <c r="D49" s="196">
        <v>180.26</v>
      </c>
      <c r="E49" s="154">
        <v>183.67</v>
      </c>
    </row>
    <row r="50" spans="2:5" ht="13.5" thickBot="1">
      <c r="B50" s="41" t="s">
        <v>11</v>
      </c>
      <c r="C50" s="42" t="s">
        <v>52</v>
      </c>
      <c r="D50" s="197">
        <v>161.35</v>
      </c>
      <c r="E50" s="159">
        <v>161.41</v>
      </c>
    </row>
    <row r="51" spans="2:5" ht="13.5" thickBot="1">
      <c r="B51" s="32"/>
      <c r="C51" s="33"/>
      <c r="D51" s="153"/>
      <c r="E51" s="153"/>
    </row>
    <row r="52" spans="2:5" ht="16.5" thickBot="1">
      <c r="B52" s="4852"/>
      <c r="C52" s="4853" t="s">
        <v>56</v>
      </c>
      <c r="D52" s="4854"/>
      <c r="E52" s="4844"/>
    </row>
    <row r="53" spans="2:5" ht="23.25" customHeight="1" thickBot="1">
      <c r="B53" s="6368" t="s">
        <v>57</v>
      </c>
      <c r="C53" s="6369"/>
      <c r="D53" s="4855" t="s">
        <v>58</v>
      </c>
      <c r="E53" s="4856" t="s">
        <v>59</v>
      </c>
    </row>
    <row r="54" spans="2:5" ht="13.5" thickBot="1">
      <c r="B54" s="4857" t="s">
        <v>27</v>
      </c>
      <c r="C54" s="4846" t="s">
        <v>60</v>
      </c>
      <c r="D54" s="4881">
        <v>223824.2</v>
      </c>
      <c r="E54" s="4882">
        <v>1</v>
      </c>
    </row>
    <row r="55" spans="2:5" ht="25.5">
      <c r="B55" s="4859" t="s">
        <v>5</v>
      </c>
      <c r="C55" s="4860" t="s">
        <v>61</v>
      </c>
      <c r="D55" s="4871">
        <v>0</v>
      </c>
      <c r="E55" s="4872">
        <v>0</v>
      </c>
    </row>
    <row r="56" spans="2:5">
      <c r="B56" s="4848" t="s">
        <v>268</v>
      </c>
      <c r="C56" s="245" t="s">
        <v>269</v>
      </c>
      <c r="D56" s="4873">
        <v>0</v>
      </c>
      <c r="E56" s="4874">
        <v>0</v>
      </c>
    </row>
    <row r="57" spans="2:5">
      <c r="B57" s="246" t="s">
        <v>270</v>
      </c>
      <c r="C57" s="245" t="s">
        <v>271</v>
      </c>
      <c r="D57" s="4873">
        <v>0</v>
      </c>
      <c r="E57" s="4874">
        <v>0</v>
      </c>
    </row>
    <row r="58" spans="2:5">
      <c r="B58" s="246" t="s">
        <v>272</v>
      </c>
      <c r="C58" s="245" t="s">
        <v>273</v>
      </c>
      <c r="D58" s="247">
        <v>0</v>
      </c>
      <c r="E58" s="4874">
        <v>0</v>
      </c>
    </row>
    <row r="59" spans="2:5" ht="25.5">
      <c r="B59" s="4848" t="s">
        <v>7</v>
      </c>
      <c r="C59" s="4849" t="s">
        <v>62</v>
      </c>
      <c r="D59" s="4873">
        <v>0</v>
      </c>
      <c r="E59" s="4874">
        <v>0</v>
      </c>
    </row>
    <row r="60" spans="2:5">
      <c r="B60" s="4848" t="s">
        <v>9</v>
      </c>
      <c r="C60" s="4849" t="s">
        <v>63</v>
      </c>
      <c r="D60" s="4873">
        <v>0</v>
      </c>
      <c r="E60" s="4874">
        <v>0</v>
      </c>
    </row>
    <row r="61" spans="2:5" ht="24" customHeight="1">
      <c r="B61" s="4848" t="s">
        <v>274</v>
      </c>
      <c r="C61" s="4849" t="s">
        <v>275</v>
      </c>
      <c r="D61" s="4873">
        <v>0</v>
      </c>
      <c r="E61" s="4874">
        <v>0</v>
      </c>
    </row>
    <row r="62" spans="2:5">
      <c r="B62" s="4848" t="s">
        <v>276</v>
      </c>
      <c r="C62" s="4849" t="s">
        <v>16</v>
      </c>
      <c r="D62" s="4873">
        <v>0</v>
      </c>
      <c r="E62" s="4874">
        <v>0</v>
      </c>
    </row>
    <row r="63" spans="2:5">
      <c r="B63" s="4848" t="s">
        <v>11</v>
      </c>
      <c r="C63" s="4849" t="s">
        <v>64</v>
      </c>
      <c r="D63" s="4873">
        <v>0</v>
      </c>
      <c r="E63" s="4874">
        <v>0</v>
      </c>
    </row>
    <row r="64" spans="2:5">
      <c r="B64" s="4848" t="s">
        <v>13</v>
      </c>
      <c r="C64" s="4849" t="s">
        <v>275</v>
      </c>
      <c r="D64" s="4873">
        <v>0</v>
      </c>
      <c r="E64" s="4874">
        <v>0</v>
      </c>
    </row>
    <row r="65" spans="2:5">
      <c r="B65" s="4848" t="s">
        <v>15</v>
      </c>
      <c r="C65" s="4849" t="s">
        <v>16</v>
      </c>
      <c r="D65" s="4873">
        <v>0</v>
      </c>
      <c r="E65" s="4874">
        <v>0</v>
      </c>
    </row>
    <row r="66" spans="2:5">
      <c r="B66" s="4848" t="s">
        <v>38</v>
      </c>
      <c r="C66" s="4849" t="s">
        <v>65</v>
      </c>
      <c r="D66" s="4873">
        <v>0</v>
      </c>
      <c r="E66" s="4874">
        <v>0</v>
      </c>
    </row>
    <row r="67" spans="2:5">
      <c r="B67" s="4861" t="s">
        <v>40</v>
      </c>
      <c r="C67" s="4862" t="s">
        <v>66</v>
      </c>
      <c r="D67" s="4883">
        <v>223824.2</v>
      </c>
      <c r="E67" s="4884">
        <v>1</v>
      </c>
    </row>
    <row r="68" spans="2:5">
      <c r="B68" s="4861" t="s">
        <v>277</v>
      </c>
      <c r="C68" s="4862" t="s">
        <v>278</v>
      </c>
      <c r="D68" s="4885">
        <v>223824.2</v>
      </c>
      <c r="E68" s="4886">
        <v>1</v>
      </c>
    </row>
    <row r="69" spans="2:5">
      <c r="B69" s="4861" t="s">
        <v>279</v>
      </c>
      <c r="C69" s="4862" t="s">
        <v>280</v>
      </c>
      <c r="D69" s="4875">
        <v>0</v>
      </c>
      <c r="E69" s="4876">
        <v>0</v>
      </c>
    </row>
    <row r="70" spans="2:5">
      <c r="B70" s="4861" t="s">
        <v>281</v>
      </c>
      <c r="C70" s="4862" t="s">
        <v>282</v>
      </c>
      <c r="D70" s="4875">
        <v>0</v>
      </c>
      <c r="E70" s="4876">
        <v>0</v>
      </c>
    </row>
    <row r="71" spans="2:5">
      <c r="B71" s="4861" t="s">
        <v>283</v>
      </c>
      <c r="C71" s="4862" t="s">
        <v>284</v>
      </c>
      <c r="D71" s="4875">
        <v>0</v>
      </c>
      <c r="E71" s="4876">
        <v>0</v>
      </c>
    </row>
    <row r="72" spans="2:5" ht="25.5">
      <c r="B72" s="4861" t="s">
        <v>42</v>
      </c>
      <c r="C72" s="4862" t="s">
        <v>67</v>
      </c>
      <c r="D72" s="4875">
        <v>0</v>
      </c>
      <c r="E72" s="4876">
        <v>0</v>
      </c>
    </row>
    <row r="73" spans="2:5">
      <c r="B73" s="4861" t="s">
        <v>285</v>
      </c>
      <c r="C73" s="4862" t="s">
        <v>286</v>
      </c>
      <c r="D73" s="4875">
        <v>0</v>
      </c>
      <c r="E73" s="4876">
        <v>0</v>
      </c>
    </row>
    <row r="74" spans="2:5">
      <c r="B74" s="4861" t="s">
        <v>287</v>
      </c>
      <c r="C74" s="4862" t="s">
        <v>288</v>
      </c>
      <c r="D74" s="4875">
        <v>0</v>
      </c>
      <c r="E74" s="4876">
        <v>0</v>
      </c>
    </row>
    <row r="75" spans="2:5">
      <c r="B75" s="4861" t="s">
        <v>289</v>
      </c>
      <c r="C75" s="4862" t="s">
        <v>290</v>
      </c>
      <c r="D75" s="4873">
        <v>0</v>
      </c>
      <c r="E75" s="4876">
        <v>0</v>
      </c>
    </row>
    <row r="76" spans="2:5">
      <c r="B76" s="4861" t="s">
        <v>291</v>
      </c>
      <c r="C76" s="4862" t="s">
        <v>292</v>
      </c>
      <c r="D76" s="4875">
        <v>0</v>
      </c>
      <c r="E76" s="4876">
        <v>0</v>
      </c>
    </row>
    <row r="77" spans="2:5">
      <c r="B77" s="4861" t="s">
        <v>293</v>
      </c>
      <c r="C77" s="4862" t="s">
        <v>294</v>
      </c>
      <c r="D77" s="4875">
        <v>0</v>
      </c>
      <c r="E77" s="4876">
        <v>0</v>
      </c>
    </row>
    <row r="78" spans="2:5">
      <c r="B78" s="4861" t="s">
        <v>68</v>
      </c>
      <c r="C78" s="4862" t="s">
        <v>69</v>
      </c>
      <c r="D78" s="4875">
        <v>0</v>
      </c>
      <c r="E78" s="4876">
        <v>0</v>
      </c>
    </row>
    <row r="79" spans="2:5">
      <c r="B79" s="4848" t="s">
        <v>70</v>
      </c>
      <c r="C79" s="4849" t="s">
        <v>71</v>
      </c>
      <c r="D79" s="4873">
        <v>0</v>
      </c>
      <c r="E79" s="4874">
        <v>0</v>
      </c>
    </row>
    <row r="80" spans="2:5">
      <c r="B80" s="4848" t="s">
        <v>295</v>
      </c>
      <c r="C80" s="4849" t="s">
        <v>296</v>
      </c>
      <c r="D80" s="4873">
        <v>0</v>
      </c>
      <c r="E80" s="4874">
        <v>0</v>
      </c>
    </row>
    <row r="81" spans="2:5">
      <c r="B81" s="4848" t="s">
        <v>297</v>
      </c>
      <c r="C81" s="4849" t="s">
        <v>298</v>
      </c>
      <c r="D81" s="4873">
        <v>0</v>
      </c>
      <c r="E81" s="4874">
        <v>0</v>
      </c>
    </row>
    <row r="82" spans="2:5">
      <c r="B82" s="4848" t="s">
        <v>299</v>
      </c>
      <c r="C82" s="4849" t="s">
        <v>300</v>
      </c>
      <c r="D82" s="4873">
        <v>0</v>
      </c>
      <c r="E82" s="4874">
        <v>0</v>
      </c>
    </row>
    <row r="83" spans="2:5">
      <c r="B83" s="4848" t="s">
        <v>301</v>
      </c>
      <c r="C83" s="4849" t="s">
        <v>302</v>
      </c>
      <c r="D83" s="4873">
        <v>0</v>
      </c>
      <c r="E83" s="4874">
        <v>0</v>
      </c>
    </row>
    <row r="84" spans="2:5">
      <c r="B84" s="4848" t="s">
        <v>72</v>
      </c>
      <c r="C84" s="4849" t="s">
        <v>73</v>
      </c>
      <c r="D84" s="4873">
        <v>0</v>
      </c>
      <c r="E84" s="4874">
        <v>0</v>
      </c>
    </row>
    <row r="85" spans="2:5">
      <c r="B85" s="4848" t="s">
        <v>74</v>
      </c>
      <c r="C85" s="4849" t="s">
        <v>75</v>
      </c>
      <c r="D85" s="4873">
        <v>0</v>
      </c>
      <c r="E85" s="4874">
        <v>0</v>
      </c>
    </row>
    <row r="86" spans="2:5" ht="13.5" thickBot="1">
      <c r="B86" s="4863" t="s">
        <v>76</v>
      </c>
      <c r="C86" s="4864" t="s">
        <v>77</v>
      </c>
      <c r="D86" s="4877">
        <v>0</v>
      </c>
      <c r="E86" s="4878">
        <v>0</v>
      </c>
    </row>
    <row r="87" spans="2:5" ht="26.25" thickBot="1">
      <c r="B87" s="4865" t="s">
        <v>32</v>
      </c>
      <c r="C87" s="4866" t="s">
        <v>78</v>
      </c>
      <c r="D87" s="4867">
        <v>0</v>
      </c>
      <c r="E87" s="4868">
        <v>0</v>
      </c>
    </row>
    <row r="88" spans="2:5" ht="13.5" thickBot="1">
      <c r="B88" s="4845" t="s">
        <v>79</v>
      </c>
      <c r="C88" s="4846" t="s">
        <v>80</v>
      </c>
      <c r="D88" s="4847">
        <v>0</v>
      </c>
      <c r="E88" s="4858">
        <v>0</v>
      </c>
    </row>
    <row r="89" spans="2:5" ht="13.5" thickBot="1">
      <c r="B89" s="4845" t="s">
        <v>81</v>
      </c>
      <c r="C89" s="4846" t="s">
        <v>82</v>
      </c>
      <c r="D89" s="4847">
        <v>0</v>
      </c>
      <c r="E89" s="4858">
        <v>0</v>
      </c>
    </row>
    <row r="90" spans="2:5" ht="13.5" thickBot="1">
      <c r="B90" s="4845" t="s">
        <v>83</v>
      </c>
      <c r="C90" s="4846" t="s">
        <v>84</v>
      </c>
      <c r="D90" s="4847">
        <v>0</v>
      </c>
      <c r="E90" s="4870">
        <v>0</v>
      </c>
    </row>
    <row r="91" spans="2:5">
      <c r="B91" s="4845" t="s">
        <v>85</v>
      </c>
      <c r="C91" s="4846" t="s">
        <v>86</v>
      </c>
      <c r="D91" s="4890">
        <v>223824.2</v>
      </c>
      <c r="E91" s="4913">
        <v>1</v>
      </c>
    </row>
    <row r="92" spans="2:5">
      <c r="B92" s="4848" t="s">
        <v>5</v>
      </c>
      <c r="C92" s="4849" t="s">
        <v>87</v>
      </c>
      <c r="D92" s="4917">
        <v>223824.2</v>
      </c>
      <c r="E92" s="4918">
        <v>1</v>
      </c>
    </row>
    <row r="93" spans="2:5">
      <c r="B93" s="4848" t="s">
        <v>7</v>
      </c>
      <c r="C93" s="4849" t="s">
        <v>88</v>
      </c>
      <c r="D93" s="4917">
        <v>0</v>
      </c>
      <c r="E93" s="4918">
        <v>0</v>
      </c>
    </row>
    <row r="94" spans="2:5" ht="13.5" thickBot="1">
      <c r="B94" s="4850" t="s">
        <v>9</v>
      </c>
      <c r="C94" s="4851" t="s">
        <v>89</v>
      </c>
      <c r="D94" s="4879">
        <v>0</v>
      </c>
      <c r="E94" s="488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4"/>
  <sheetViews>
    <sheetView topLeftCell="A61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5703125" style="43" customWidth="1"/>
    <col min="7" max="7" width="12.28515625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130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78373.219999999987</v>
      </c>
      <c r="E9" s="23">
        <f>E10+E11+E12+E13</f>
        <v>108293.33</v>
      </c>
    </row>
    <row r="10" spans="2:5">
      <c r="B10" s="14" t="s">
        <v>5</v>
      </c>
      <c r="C10" s="93" t="s">
        <v>6</v>
      </c>
      <c r="D10" s="175">
        <f>38004.49+39715.25</f>
        <v>77719.739999999991</v>
      </c>
      <c r="E10" s="226">
        <f>72963.97+35141.12</f>
        <v>108105.09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653.48</v>
      </c>
      <c r="E13" s="226">
        <f>E14</f>
        <v>188.24</v>
      </c>
    </row>
    <row r="14" spans="2:5">
      <c r="B14" s="14" t="s">
        <v>13</v>
      </c>
      <c r="C14" s="93" t="s">
        <v>14</v>
      </c>
      <c r="D14" s="175">
        <v>653.48</v>
      </c>
      <c r="E14" s="226">
        <v>188.24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444.44</v>
      </c>
      <c r="E16" s="23">
        <f>E17+E18+E19</f>
        <v>253</v>
      </c>
    </row>
    <row r="17" spans="2:7">
      <c r="B17" s="14" t="s">
        <v>5</v>
      </c>
      <c r="C17" s="93" t="s">
        <v>14</v>
      </c>
      <c r="D17" s="176">
        <v>444.44</v>
      </c>
      <c r="E17" s="227">
        <v>253</v>
      </c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77928.779999999984</v>
      </c>
      <c r="E20" s="229">
        <f>E9-E16</f>
        <v>108040.33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77928.779999999984</v>
      </c>
    </row>
    <row r="25" spans="2:7">
      <c r="B25" s="21" t="s">
        <v>25</v>
      </c>
      <c r="C25" s="22" t="s">
        <v>26</v>
      </c>
      <c r="D25" s="95">
        <v>82601.009999999995</v>
      </c>
      <c r="E25" s="110">
        <v>43463.68</v>
      </c>
      <c r="F25" s="50"/>
      <c r="G25" s="92"/>
    </row>
    <row r="26" spans="2:7">
      <c r="B26" s="24" t="s">
        <v>27</v>
      </c>
      <c r="C26" s="25" t="s">
        <v>28</v>
      </c>
      <c r="D26" s="96">
        <v>90271.01</v>
      </c>
      <c r="E26" s="111">
        <v>83401.08</v>
      </c>
      <c r="F26" s="50"/>
    </row>
    <row r="27" spans="2:7">
      <c r="B27" s="26" t="s">
        <v>5</v>
      </c>
      <c r="C27" s="15" t="s">
        <v>29</v>
      </c>
      <c r="D27" s="175">
        <v>84234.42</v>
      </c>
      <c r="E27" s="231">
        <v>81802.350000000006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6036.59</v>
      </c>
      <c r="E29" s="231">
        <v>1598.73</v>
      </c>
    </row>
    <row r="30" spans="2:7">
      <c r="B30" s="24" t="s">
        <v>32</v>
      </c>
      <c r="C30" s="27" t="s">
        <v>33</v>
      </c>
      <c r="D30" s="96">
        <v>7670</v>
      </c>
      <c r="E30" s="111">
        <v>39937.399999999994</v>
      </c>
    </row>
    <row r="31" spans="2:7">
      <c r="B31" s="26" t="s">
        <v>5</v>
      </c>
      <c r="C31" s="15" t="s">
        <v>34</v>
      </c>
      <c r="D31" s="175">
        <v>2939.42</v>
      </c>
      <c r="E31" s="231">
        <v>24299.53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>
        <v>1815.8</v>
      </c>
      <c r="E33" s="231">
        <v>6285.89</v>
      </c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>
        <v>2914.78</v>
      </c>
      <c r="E37" s="231">
        <v>9351.98</v>
      </c>
    </row>
    <row r="38" spans="2:8">
      <c r="B38" s="21" t="s">
        <v>44</v>
      </c>
      <c r="C38" s="22" t="s">
        <v>45</v>
      </c>
      <c r="D38" s="95">
        <v>-4672.2299999999996</v>
      </c>
      <c r="E38" s="23">
        <v>-13352.13</v>
      </c>
    </row>
    <row r="39" spans="2:8" ht="13.5" thickBot="1">
      <c r="B39" s="30" t="s">
        <v>46</v>
      </c>
      <c r="C39" s="31" t="s">
        <v>47</v>
      </c>
      <c r="D39" s="97">
        <v>77928.78</v>
      </c>
      <c r="E39" s="242">
        <f>E24+E25+E38</f>
        <v>108040.32999999999</v>
      </c>
      <c r="F39" s="99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146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/>
      <c r="E44" s="144">
        <v>7998.9304000000002</v>
      </c>
    </row>
    <row r="45" spans="2:8" ht="13.5" thickBot="1">
      <c r="B45" s="41" t="s">
        <v>7</v>
      </c>
      <c r="C45" s="49" t="s">
        <v>52</v>
      </c>
      <c r="D45" s="143">
        <v>7998.9304000000002</v>
      </c>
      <c r="E45" s="148">
        <v>12684.4804</v>
      </c>
      <c r="F45" s="145"/>
      <c r="G45" s="92"/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/>
      <c r="E47" s="150">
        <v>9.7423999999999999</v>
      </c>
      <c r="H47" s="92"/>
    </row>
    <row r="48" spans="2:8">
      <c r="B48" s="39" t="s">
        <v>7</v>
      </c>
      <c r="C48" s="48" t="s">
        <v>54</v>
      </c>
      <c r="D48" s="160">
        <v>9.4506999999999994</v>
      </c>
      <c r="E48" s="154">
        <v>8.2676999999999996</v>
      </c>
    </row>
    <row r="49" spans="2:8">
      <c r="B49" s="39" t="s">
        <v>9</v>
      </c>
      <c r="C49" s="48" t="s">
        <v>55</v>
      </c>
      <c r="D49" s="160">
        <v>10.265599999999999</v>
      </c>
      <c r="E49" s="154">
        <v>9.8177000000000003</v>
      </c>
    </row>
    <row r="50" spans="2:8" ht="13.5" thickBot="1">
      <c r="B50" s="41" t="s">
        <v>11</v>
      </c>
      <c r="C50" s="49" t="s">
        <v>52</v>
      </c>
      <c r="D50" s="143">
        <v>9.7423999999999999</v>
      </c>
      <c r="E50" s="152">
        <v>8.5175211433966194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789"/>
      <c r="C52" s="790" t="s">
        <v>56</v>
      </c>
      <c r="D52" s="791"/>
      <c r="E52" s="781"/>
    </row>
    <row r="53" spans="2:8" ht="23.25" customHeight="1" thickBot="1">
      <c r="B53" s="6368" t="s">
        <v>57</v>
      </c>
      <c r="C53" s="6369"/>
      <c r="D53" s="792" t="s">
        <v>58</v>
      </c>
      <c r="E53" s="793" t="s">
        <v>59</v>
      </c>
    </row>
    <row r="54" spans="2:8" ht="13.5" thickBot="1">
      <c r="B54" s="794" t="s">
        <v>27</v>
      </c>
      <c r="C54" s="783" t="s">
        <v>60</v>
      </c>
      <c r="D54" s="817">
        <v>108105.09</v>
      </c>
      <c r="E54" s="818">
        <v>1.0005994057959653</v>
      </c>
    </row>
    <row r="55" spans="2:8" ht="25.5">
      <c r="B55" s="796" t="s">
        <v>5</v>
      </c>
      <c r="C55" s="797" t="s">
        <v>61</v>
      </c>
      <c r="D55" s="807">
        <v>0</v>
      </c>
      <c r="E55" s="808">
        <v>0</v>
      </c>
    </row>
    <row r="56" spans="2:8">
      <c r="B56" s="785" t="s">
        <v>268</v>
      </c>
      <c r="C56" s="245" t="s">
        <v>269</v>
      </c>
      <c r="D56" s="809">
        <v>0</v>
      </c>
      <c r="E56" s="810">
        <v>0</v>
      </c>
    </row>
    <row r="57" spans="2:8">
      <c r="B57" s="246" t="s">
        <v>270</v>
      </c>
      <c r="C57" s="245" t="s">
        <v>271</v>
      </c>
      <c r="D57" s="809">
        <v>0</v>
      </c>
      <c r="E57" s="810">
        <v>0</v>
      </c>
    </row>
    <row r="58" spans="2:8">
      <c r="B58" s="246" t="s">
        <v>272</v>
      </c>
      <c r="C58" s="245" t="s">
        <v>273</v>
      </c>
      <c r="D58" s="247">
        <v>0</v>
      </c>
      <c r="E58" s="810">
        <v>0</v>
      </c>
    </row>
    <row r="59" spans="2:8" ht="25.5">
      <c r="B59" s="785" t="s">
        <v>7</v>
      </c>
      <c r="C59" s="786" t="s">
        <v>62</v>
      </c>
      <c r="D59" s="809">
        <v>0</v>
      </c>
      <c r="E59" s="810">
        <v>0</v>
      </c>
    </row>
    <row r="60" spans="2:8">
      <c r="B60" s="785" t="s">
        <v>9</v>
      </c>
      <c r="C60" s="786" t="s">
        <v>63</v>
      </c>
      <c r="D60" s="809">
        <v>0</v>
      </c>
      <c r="E60" s="810">
        <v>0</v>
      </c>
    </row>
    <row r="61" spans="2:8" ht="24" customHeight="1">
      <c r="B61" s="785" t="s">
        <v>274</v>
      </c>
      <c r="C61" s="786" t="s">
        <v>275</v>
      </c>
      <c r="D61" s="809">
        <v>0</v>
      </c>
      <c r="E61" s="810">
        <v>0</v>
      </c>
    </row>
    <row r="62" spans="2:8">
      <c r="B62" s="785" t="s">
        <v>276</v>
      </c>
      <c r="C62" s="786" t="s">
        <v>16</v>
      </c>
      <c r="D62" s="809">
        <v>0</v>
      </c>
      <c r="E62" s="810">
        <v>0</v>
      </c>
    </row>
    <row r="63" spans="2:8">
      <c r="B63" s="785" t="s">
        <v>11</v>
      </c>
      <c r="C63" s="786" t="s">
        <v>64</v>
      </c>
      <c r="D63" s="809">
        <v>0</v>
      </c>
      <c r="E63" s="810">
        <v>0</v>
      </c>
    </row>
    <row r="64" spans="2:8">
      <c r="B64" s="785" t="s">
        <v>13</v>
      </c>
      <c r="C64" s="786" t="s">
        <v>275</v>
      </c>
      <c r="D64" s="809">
        <v>0</v>
      </c>
      <c r="E64" s="810">
        <v>0</v>
      </c>
    </row>
    <row r="65" spans="2:5">
      <c r="B65" s="785" t="s">
        <v>15</v>
      </c>
      <c r="C65" s="786" t="s">
        <v>16</v>
      </c>
      <c r="D65" s="809">
        <v>0</v>
      </c>
      <c r="E65" s="810">
        <v>0</v>
      </c>
    </row>
    <row r="66" spans="2:5">
      <c r="B66" s="785" t="s">
        <v>38</v>
      </c>
      <c r="C66" s="786" t="s">
        <v>65</v>
      </c>
      <c r="D66" s="809">
        <v>0</v>
      </c>
      <c r="E66" s="810">
        <v>0</v>
      </c>
    </row>
    <row r="67" spans="2:5">
      <c r="B67" s="798" t="s">
        <v>40</v>
      </c>
      <c r="C67" s="799" t="s">
        <v>66</v>
      </c>
      <c r="D67" s="819">
        <v>72963.97</v>
      </c>
      <c r="E67" s="820">
        <v>0.67534012530320853</v>
      </c>
    </row>
    <row r="68" spans="2:5">
      <c r="B68" s="798" t="s">
        <v>277</v>
      </c>
      <c r="C68" s="799" t="s">
        <v>278</v>
      </c>
      <c r="D68" s="821">
        <v>72963.97</v>
      </c>
      <c r="E68" s="822">
        <v>0.67534012530320853</v>
      </c>
    </row>
    <row r="69" spans="2:5">
      <c r="B69" s="798" t="s">
        <v>279</v>
      </c>
      <c r="C69" s="799" t="s">
        <v>280</v>
      </c>
      <c r="D69" s="811">
        <v>0</v>
      </c>
      <c r="E69" s="812">
        <v>0</v>
      </c>
    </row>
    <row r="70" spans="2:5">
      <c r="B70" s="798" t="s">
        <v>281</v>
      </c>
      <c r="C70" s="799" t="s">
        <v>282</v>
      </c>
      <c r="D70" s="811">
        <v>0</v>
      </c>
      <c r="E70" s="812">
        <v>0</v>
      </c>
    </row>
    <row r="71" spans="2:5">
      <c r="B71" s="798" t="s">
        <v>283</v>
      </c>
      <c r="C71" s="799" t="s">
        <v>284</v>
      </c>
      <c r="D71" s="811">
        <v>0</v>
      </c>
      <c r="E71" s="812">
        <v>0</v>
      </c>
    </row>
    <row r="72" spans="2:5" ht="25.5">
      <c r="B72" s="798" t="s">
        <v>42</v>
      </c>
      <c r="C72" s="799" t="s">
        <v>67</v>
      </c>
      <c r="D72" s="811">
        <v>0</v>
      </c>
      <c r="E72" s="812">
        <v>0</v>
      </c>
    </row>
    <row r="73" spans="2:5">
      <c r="B73" s="798" t="s">
        <v>285</v>
      </c>
      <c r="C73" s="799" t="s">
        <v>286</v>
      </c>
      <c r="D73" s="811">
        <v>0</v>
      </c>
      <c r="E73" s="812">
        <v>0</v>
      </c>
    </row>
    <row r="74" spans="2:5">
      <c r="B74" s="798" t="s">
        <v>287</v>
      </c>
      <c r="C74" s="799" t="s">
        <v>288</v>
      </c>
      <c r="D74" s="811">
        <v>0</v>
      </c>
      <c r="E74" s="812">
        <v>0</v>
      </c>
    </row>
    <row r="75" spans="2:5">
      <c r="B75" s="798" t="s">
        <v>289</v>
      </c>
      <c r="C75" s="799" t="s">
        <v>290</v>
      </c>
      <c r="D75" s="809">
        <v>0</v>
      </c>
      <c r="E75" s="812">
        <v>0</v>
      </c>
    </row>
    <row r="76" spans="2:5">
      <c r="B76" s="798" t="s">
        <v>291</v>
      </c>
      <c r="C76" s="799" t="s">
        <v>292</v>
      </c>
      <c r="D76" s="811">
        <v>0</v>
      </c>
      <c r="E76" s="812">
        <v>0</v>
      </c>
    </row>
    <row r="77" spans="2:5">
      <c r="B77" s="798" t="s">
        <v>293</v>
      </c>
      <c r="C77" s="799" t="s">
        <v>294</v>
      </c>
      <c r="D77" s="811">
        <v>0</v>
      </c>
      <c r="E77" s="812">
        <v>0</v>
      </c>
    </row>
    <row r="78" spans="2:5">
      <c r="B78" s="798" t="s">
        <v>68</v>
      </c>
      <c r="C78" s="799" t="s">
        <v>69</v>
      </c>
      <c r="D78" s="811">
        <v>0</v>
      </c>
      <c r="E78" s="812">
        <v>0</v>
      </c>
    </row>
    <row r="79" spans="2:5">
      <c r="B79" s="785" t="s">
        <v>70</v>
      </c>
      <c r="C79" s="786" t="s">
        <v>71</v>
      </c>
      <c r="D79" s="809">
        <v>0</v>
      </c>
      <c r="E79" s="810">
        <v>0</v>
      </c>
    </row>
    <row r="80" spans="2:5">
      <c r="B80" s="785" t="s">
        <v>295</v>
      </c>
      <c r="C80" s="786" t="s">
        <v>296</v>
      </c>
      <c r="D80" s="809">
        <v>0</v>
      </c>
      <c r="E80" s="810">
        <v>0</v>
      </c>
    </row>
    <row r="81" spans="2:5">
      <c r="B81" s="785" t="s">
        <v>297</v>
      </c>
      <c r="C81" s="786" t="s">
        <v>298</v>
      </c>
      <c r="D81" s="809">
        <v>0</v>
      </c>
      <c r="E81" s="810">
        <v>0</v>
      </c>
    </row>
    <row r="82" spans="2:5">
      <c r="B82" s="785" t="s">
        <v>299</v>
      </c>
      <c r="C82" s="786" t="s">
        <v>300</v>
      </c>
      <c r="D82" s="809">
        <v>0</v>
      </c>
      <c r="E82" s="810">
        <v>0</v>
      </c>
    </row>
    <row r="83" spans="2:5">
      <c r="B83" s="785" t="s">
        <v>301</v>
      </c>
      <c r="C83" s="786" t="s">
        <v>302</v>
      </c>
      <c r="D83" s="809">
        <v>0</v>
      </c>
      <c r="E83" s="810">
        <v>0</v>
      </c>
    </row>
    <row r="84" spans="2:5">
      <c r="B84" s="785" t="s">
        <v>72</v>
      </c>
      <c r="C84" s="786" t="s">
        <v>73</v>
      </c>
      <c r="D84" s="809">
        <v>0</v>
      </c>
      <c r="E84" s="810">
        <v>0</v>
      </c>
    </row>
    <row r="85" spans="2:5">
      <c r="B85" s="785" t="s">
        <v>74</v>
      </c>
      <c r="C85" s="786" t="s">
        <v>75</v>
      </c>
      <c r="D85" s="823">
        <v>35141.120000000003</v>
      </c>
      <c r="E85" s="824">
        <v>0.32525928049275676</v>
      </c>
    </row>
    <row r="86" spans="2:5" ht="13.5" thickBot="1">
      <c r="B86" s="800" t="s">
        <v>76</v>
      </c>
      <c r="C86" s="801" t="s">
        <v>77</v>
      </c>
      <c r="D86" s="813">
        <v>0</v>
      </c>
      <c r="E86" s="814">
        <v>0</v>
      </c>
    </row>
    <row r="87" spans="2:5" ht="26.25" thickBot="1">
      <c r="B87" s="802" t="s">
        <v>32</v>
      </c>
      <c r="C87" s="803" t="s">
        <v>78</v>
      </c>
      <c r="D87" s="804">
        <v>0</v>
      </c>
      <c r="E87" s="805">
        <v>0</v>
      </c>
    </row>
    <row r="88" spans="2:5" ht="13.5" thickBot="1">
      <c r="B88" s="782" t="s">
        <v>79</v>
      </c>
      <c r="C88" s="783" t="s">
        <v>80</v>
      </c>
      <c r="D88" s="784">
        <v>0</v>
      </c>
      <c r="E88" s="806">
        <v>0</v>
      </c>
    </row>
    <row r="89" spans="2:5" ht="13.5" thickBot="1">
      <c r="B89" s="782" t="s">
        <v>81</v>
      </c>
      <c r="C89" s="783" t="s">
        <v>82</v>
      </c>
      <c r="D89" s="828">
        <v>188.24</v>
      </c>
      <c r="E89" s="839">
        <v>1.742312338364757E-3</v>
      </c>
    </row>
    <row r="90" spans="2:5" ht="13.5" thickBot="1">
      <c r="B90" s="782" t="s">
        <v>83</v>
      </c>
      <c r="C90" s="783" t="s">
        <v>84</v>
      </c>
      <c r="D90" s="828">
        <v>253</v>
      </c>
      <c r="E90" s="839">
        <v>2.3417181343300228E-3</v>
      </c>
    </row>
    <row r="91" spans="2:5">
      <c r="B91" s="782" t="s">
        <v>85</v>
      </c>
      <c r="C91" s="783" t="s">
        <v>86</v>
      </c>
      <c r="D91" s="828">
        <v>108040.33</v>
      </c>
      <c r="E91" s="850">
        <v>1.0000000000000002</v>
      </c>
    </row>
    <row r="92" spans="2:5">
      <c r="B92" s="785" t="s">
        <v>5</v>
      </c>
      <c r="C92" s="786" t="s">
        <v>87</v>
      </c>
      <c r="D92" s="853">
        <v>108040.33</v>
      </c>
      <c r="E92" s="854">
        <v>1.0000000000000002</v>
      </c>
    </row>
    <row r="93" spans="2:5">
      <c r="B93" s="785" t="s">
        <v>7</v>
      </c>
      <c r="C93" s="786" t="s">
        <v>88</v>
      </c>
      <c r="D93" s="809">
        <v>0</v>
      </c>
      <c r="E93" s="810">
        <v>0</v>
      </c>
    </row>
    <row r="94" spans="2:5" ht="13.5" thickBot="1">
      <c r="B94" s="787" t="s">
        <v>9</v>
      </c>
      <c r="C94" s="788" t="s">
        <v>89</v>
      </c>
      <c r="D94" s="815">
        <v>0</v>
      </c>
      <c r="E94" s="81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49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84" t="s">
        <v>203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19"/>
    </row>
    <row r="10" spans="2:5">
      <c r="B10" s="14" t="s">
        <v>5</v>
      </c>
      <c r="C10" s="93" t="s">
        <v>6</v>
      </c>
      <c r="D10" s="175"/>
      <c r="E10" s="220"/>
    </row>
    <row r="11" spans="2:5">
      <c r="B11" s="14" t="s">
        <v>7</v>
      </c>
      <c r="C11" s="93" t="s">
        <v>8</v>
      </c>
      <c r="D11" s="175"/>
      <c r="E11" s="220"/>
    </row>
    <row r="12" spans="2:5" ht="25.5">
      <c r="B12" s="14" t="s">
        <v>9</v>
      </c>
      <c r="C12" s="93" t="s">
        <v>10</v>
      </c>
      <c r="D12" s="175"/>
      <c r="E12" s="220"/>
    </row>
    <row r="13" spans="2:5">
      <c r="B13" s="14" t="s">
        <v>11</v>
      </c>
      <c r="C13" s="93" t="s">
        <v>12</v>
      </c>
      <c r="D13" s="175"/>
      <c r="E13" s="220"/>
    </row>
    <row r="14" spans="2:5">
      <c r="B14" s="14" t="s">
        <v>13</v>
      </c>
      <c r="C14" s="93" t="s">
        <v>14</v>
      </c>
      <c r="D14" s="175"/>
      <c r="E14" s="220"/>
    </row>
    <row r="15" spans="2:5" ht="13.5" thickBot="1">
      <c r="B15" s="14" t="s">
        <v>15</v>
      </c>
      <c r="C15" s="93" t="s">
        <v>16</v>
      </c>
      <c r="D15" s="175"/>
      <c r="E15" s="220"/>
    </row>
    <row r="16" spans="2:5">
      <c r="B16" s="12" t="s">
        <v>17</v>
      </c>
      <c r="C16" s="13" t="s">
        <v>18</v>
      </c>
      <c r="D16" s="95"/>
      <c r="E16" s="219"/>
    </row>
    <row r="17" spans="2:7">
      <c r="B17" s="14" t="s">
        <v>5</v>
      </c>
      <c r="C17" s="93" t="s">
        <v>14</v>
      </c>
      <c r="D17" s="176"/>
      <c r="E17" s="221"/>
    </row>
    <row r="18" spans="2:7" ht="25.5">
      <c r="B18" s="14" t="s">
        <v>7</v>
      </c>
      <c r="C18" s="93" t="s">
        <v>19</v>
      </c>
      <c r="D18" s="175"/>
      <c r="E18" s="220"/>
    </row>
    <row r="19" spans="2:7" ht="13.5" thickBot="1">
      <c r="B19" s="16" t="s">
        <v>9</v>
      </c>
      <c r="C19" s="94" t="s">
        <v>20</v>
      </c>
      <c r="D19" s="177"/>
      <c r="E19" s="222"/>
    </row>
    <row r="20" spans="2:7" ht="13.5" thickBot="1">
      <c r="B20" s="6366" t="s">
        <v>21</v>
      </c>
      <c r="C20" s="6367"/>
      <c r="D20" s="178"/>
      <c r="E20" s="223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88"/>
      <c r="E24" s="23"/>
    </row>
    <row r="25" spans="2:7">
      <c r="B25" s="21" t="s">
        <v>25</v>
      </c>
      <c r="C25" s="22" t="s">
        <v>26</v>
      </c>
      <c r="D25" s="88">
        <v>1383.75</v>
      </c>
      <c r="E25" s="110">
        <v>993.35999999999694</v>
      </c>
      <c r="F25" s="50"/>
    </row>
    <row r="26" spans="2:7">
      <c r="B26" s="24" t="s">
        <v>27</v>
      </c>
      <c r="C26" s="25" t="s">
        <v>28</v>
      </c>
      <c r="D26" s="89">
        <v>27131.8</v>
      </c>
      <c r="E26" s="111">
        <v>22868.28</v>
      </c>
    </row>
    <row r="27" spans="2:7">
      <c r="B27" s="26" t="s">
        <v>5</v>
      </c>
      <c r="C27" s="15" t="s">
        <v>29</v>
      </c>
      <c r="D27" s="195"/>
      <c r="E27" s="231"/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27131.8</v>
      </c>
      <c r="E29" s="231">
        <v>22868.28</v>
      </c>
    </row>
    <row r="30" spans="2:7">
      <c r="B30" s="24" t="s">
        <v>32</v>
      </c>
      <c r="C30" s="27" t="s">
        <v>33</v>
      </c>
      <c r="D30" s="89">
        <v>25748.05</v>
      </c>
      <c r="E30" s="111">
        <v>21874.920000000002</v>
      </c>
      <c r="F30" s="50"/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9.77</v>
      </c>
      <c r="E33" s="231">
        <v>8.11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93.51</v>
      </c>
      <c r="E35" s="231">
        <v>27.91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25644.77</v>
      </c>
      <c r="E37" s="231">
        <v>21838.9</v>
      </c>
    </row>
    <row r="38" spans="2:6">
      <c r="B38" s="21" t="s">
        <v>44</v>
      </c>
      <c r="C38" s="22" t="s">
        <v>45</v>
      </c>
      <c r="D38" s="88">
        <v>-1383.75</v>
      </c>
      <c r="E38" s="23">
        <v>-993.35</v>
      </c>
    </row>
    <row r="39" spans="2:6" ht="13.5" thickBot="1">
      <c r="B39" s="30" t="s">
        <v>46</v>
      </c>
      <c r="C39" s="31" t="s">
        <v>47</v>
      </c>
      <c r="D39" s="90">
        <v>0</v>
      </c>
      <c r="E39" s="242" t="s">
        <v>244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55"/>
    </row>
    <row r="45" spans="2:6" ht="13.5" thickBot="1">
      <c r="B45" s="41" t="s">
        <v>7</v>
      </c>
      <c r="C45" s="42" t="s">
        <v>52</v>
      </c>
      <c r="D45" s="197"/>
      <c r="E45" s="156"/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/>
    </row>
    <row r="48" spans="2:6">
      <c r="B48" s="39" t="s">
        <v>7</v>
      </c>
      <c r="C48" s="40" t="s">
        <v>54</v>
      </c>
      <c r="D48" s="196">
        <v>56.19</v>
      </c>
      <c r="E48" s="154">
        <v>45.85</v>
      </c>
    </row>
    <row r="49" spans="2:5">
      <c r="B49" s="39" t="s">
        <v>9</v>
      </c>
      <c r="C49" s="40" t="s">
        <v>55</v>
      </c>
      <c r="D49" s="196">
        <v>62.81</v>
      </c>
      <c r="E49" s="154">
        <v>58.58</v>
      </c>
    </row>
    <row r="50" spans="2:5" ht="13.5" thickBot="1">
      <c r="B50" s="41" t="s">
        <v>11</v>
      </c>
      <c r="C50" s="42" t="s">
        <v>52</v>
      </c>
      <c r="D50" s="197"/>
      <c r="E50" s="159"/>
    </row>
    <row r="51" spans="2:5" ht="13.5" thickBot="1">
      <c r="B51" s="32"/>
      <c r="C51" s="33"/>
      <c r="D51" s="153"/>
      <c r="E51" s="153"/>
    </row>
    <row r="52" spans="2:5" ht="16.5" thickBot="1">
      <c r="B52" s="4895"/>
      <c r="C52" s="4896" t="s">
        <v>56</v>
      </c>
      <c r="D52" s="4897"/>
      <c r="E52" s="4887"/>
    </row>
    <row r="53" spans="2:5" ht="23.25" customHeight="1" thickBot="1">
      <c r="B53" s="6368" t="s">
        <v>57</v>
      </c>
      <c r="C53" s="6369"/>
      <c r="D53" s="4898" t="s">
        <v>58</v>
      </c>
      <c r="E53" s="4899" t="s">
        <v>59</v>
      </c>
    </row>
    <row r="54" spans="2:5" ht="13.5" thickBot="1">
      <c r="B54" s="4900" t="s">
        <v>27</v>
      </c>
      <c r="C54" s="4889" t="s">
        <v>60</v>
      </c>
      <c r="D54" s="4901">
        <v>0</v>
      </c>
      <c r="E54" s="4902">
        <v>0</v>
      </c>
    </row>
    <row r="55" spans="2:5" ht="25.5">
      <c r="B55" s="4903" t="s">
        <v>5</v>
      </c>
      <c r="C55" s="4904" t="s">
        <v>61</v>
      </c>
      <c r="D55" s="4915">
        <v>0</v>
      </c>
      <c r="E55" s="4916">
        <v>0</v>
      </c>
    </row>
    <row r="56" spans="2:5">
      <c r="B56" s="4891" t="s">
        <v>268</v>
      </c>
      <c r="C56" s="245" t="s">
        <v>269</v>
      </c>
      <c r="D56" s="4917">
        <v>0</v>
      </c>
      <c r="E56" s="4918">
        <v>0</v>
      </c>
    </row>
    <row r="57" spans="2:5">
      <c r="B57" s="246" t="s">
        <v>270</v>
      </c>
      <c r="C57" s="245" t="s">
        <v>271</v>
      </c>
      <c r="D57" s="4917">
        <v>0</v>
      </c>
      <c r="E57" s="4918">
        <v>0</v>
      </c>
    </row>
    <row r="58" spans="2:5">
      <c r="B58" s="246" t="s">
        <v>272</v>
      </c>
      <c r="C58" s="245" t="s">
        <v>273</v>
      </c>
      <c r="D58" s="247">
        <v>0</v>
      </c>
      <c r="E58" s="4918">
        <v>0</v>
      </c>
    </row>
    <row r="59" spans="2:5" ht="25.5">
      <c r="B59" s="4891" t="s">
        <v>7</v>
      </c>
      <c r="C59" s="4892" t="s">
        <v>62</v>
      </c>
      <c r="D59" s="4917">
        <v>0</v>
      </c>
      <c r="E59" s="4918">
        <v>0</v>
      </c>
    </row>
    <row r="60" spans="2:5">
      <c r="B60" s="4891" t="s">
        <v>9</v>
      </c>
      <c r="C60" s="4892" t="s">
        <v>63</v>
      </c>
      <c r="D60" s="4917">
        <v>0</v>
      </c>
      <c r="E60" s="4918">
        <v>0</v>
      </c>
    </row>
    <row r="61" spans="2:5" ht="24" customHeight="1">
      <c r="B61" s="4891" t="s">
        <v>274</v>
      </c>
      <c r="C61" s="4892" t="s">
        <v>275</v>
      </c>
      <c r="D61" s="4917">
        <v>0</v>
      </c>
      <c r="E61" s="4918">
        <v>0</v>
      </c>
    </row>
    <row r="62" spans="2:5">
      <c r="B62" s="4891" t="s">
        <v>276</v>
      </c>
      <c r="C62" s="4892" t="s">
        <v>16</v>
      </c>
      <c r="D62" s="4917">
        <v>0</v>
      </c>
      <c r="E62" s="4918">
        <v>0</v>
      </c>
    </row>
    <row r="63" spans="2:5">
      <c r="B63" s="4891" t="s">
        <v>11</v>
      </c>
      <c r="C63" s="4892" t="s">
        <v>64</v>
      </c>
      <c r="D63" s="4917">
        <v>0</v>
      </c>
      <c r="E63" s="4918">
        <v>0</v>
      </c>
    </row>
    <row r="64" spans="2:5">
      <c r="B64" s="4891" t="s">
        <v>13</v>
      </c>
      <c r="C64" s="4892" t="s">
        <v>275</v>
      </c>
      <c r="D64" s="4917">
        <v>0</v>
      </c>
      <c r="E64" s="4918">
        <v>0</v>
      </c>
    </row>
    <row r="65" spans="2:5">
      <c r="B65" s="4891" t="s">
        <v>15</v>
      </c>
      <c r="C65" s="4892" t="s">
        <v>16</v>
      </c>
      <c r="D65" s="4917">
        <v>0</v>
      </c>
      <c r="E65" s="4918">
        <v>0</v>
      </c>
    </row>
    <row r="66" spans="2:5">
      <c r="B66" s="4891" t="s">
        <v>38</v>
      </c>
      <c r="C66" s="4892" t="s">
        <v>65</v>
      </c>
      <c r="D66" s="4917">
        <v>0</v>
      </c>
      <c r="E66" s="4918">
        <v>0</v>
      </c>
    </row>
    <row r="67" spans="2:5">
      <c r="B67" s="4905" t="s">
        <v>40</v>
      </c>
      <c r="C67" s="4906" t="s">
        <v>66</v>
      </c>
      <c r="D67" s="4919">
        <v>0</v>
      </c>
      <c r="E67" s="4918">
        <v>0</v>
      </c>
    </row>
    <row r="68" spans="2:5">
      <c r="B68" s="4905" t="s">
        <v>277</v>
      </c>
      <c r="C68" s="4906" t="s">
        <v>278</v>
      </c>
      <c r="D68" s="4919">
        <v>0</v>
      </c>
      <c r="E68" s="4918">
        <v>0</v>
      </c>
    </row>
    <row r="69" spans="2:5">
      <c r="B69" s="4905" t="s">
        <v>279</v>
      </c>
      <c r="C69" s="4906" t="s">
        <v>280</v>
      </c>
      <c r="D69" s="4919">
        <v>0</v>
      </c>
      <c r="E69" s="4920">
        <v>0</v>
      </c>
    </row>
    <row r="70" spans="2:5">
      <c r="B70" s="4905" t="s">
        <v>281</v>
      </c>
      <c r="C70" s="4906" t="s">
        <v>282</v>
      </c>
      <c r="D70" s="4919">
        <v>0</v>
      </c>
      <c r="E70" s="4920">
        <v>0</v>
      </c>
    </row>
    <row r="71" spans="2:5">
      <c r="B71" s="4905" t="s">
        <v>283</v>
      </c>
      <c r="C71" s="4906" t="s">
        <v>284</v>
      </c>
      <c r="D71" s="4919">
        <v>0</v>
      </c>
      <c r="E71" s="4920">
        <v>0</v>
      </c>
    </row>
    <row r="72" spans="2:5" ht="25.5">
      <c r="B72" s="4905" t="s">
        <v>42</v>
      </c>
      <c r="C72" s="4906" t="s">
        <v>67</v>
      </c>
      <c r="D72" s="4919">
        <v>0</v>
      </c>
      <c r="E72" s="4920">
        <v>0</v>
      </c>
    </row>
    <row r="73" spans="2:5">
      <c r="B73" s="4905" t="s">
        <v>285</v>
      </c>
      <c r="C73" s="4906" t="s">
        <v>286</v>
      </c>
      <c r="D73" s="4919">
        <v>0</v>
      </c>
      <c r="E73" s="4920">
        <v>0</v>
      </c>
    </row>
    <row r="74" spans="2:5">
      <c r="B74" s="4905" t="s">
        <v>287</v>
      </c>
      <c r="C74" s="4906" t="s">
        <v>288</v>
      </c>
      <c r="D74" s="4919">
        <v>0</v>
      </c>
      <c r="E74" s="4920">
        <v>0</v>
      </c>
    </row>
    <row r="75" spans="2:5">
      <c r="B75" s="4905" t="s">
        <v>289</v>
      </c>
      <c r="C75" s="4906" t="s">
        <v>290</v>
      </c>
      <c r="D75" s="4917">
        <v>0</v>
      </c>
      <c r="E75" s="4920">
        <v>0</v>
      </c>
    </row>
    <row r="76" spans="2:5">
      <c r="B76" s="4905" t="s">
        <v>291</v>
      </c>
      <c r="C76" s="4906" t="s">
        <v>292</v>
      </c>
      <c r="D76" s="4919">
        <v>0</v>
      </c>
      <c r="E76" s="4920">
        <v>0</v>
      </c>
    </row>
    <row r="77" spans="2:5">
      <c r="B77" s="4905" t="s">
        <v>293</v>
      </c>
      <c r="C77" s="4906" t="s">
        <v>294</v>
      </c>
      <c r="D77" s="4919">
        <v>0</v>
      </c>
      <c r="E77" s="4920">
        <v>0</v>
      </c>
    </row>
    <row r="78" spans="2:5">
      <c r="B78" s="4905" t="s">
        <v>68</v>
      </c>
      <c r="C78" s="4906" t="s">
        <v>69</v>
      </c>
      <c r="D78" s="4919">
        <v>0</v>
      </c>
      <c r="E78" s="4920">
        <v>0</v>
      </c>
    </row>
    <row r="79" spans="2:5">
      <c r="B79" s="4891" t="s">
        <v>70</v>
      </c>
      <c r="C79" s="4892" t="s">
        <v>71</v>
      </c>
      <c r="D79" s="4917">
        <v>0</v>
      </c>
      <c r="E79" s="4918">
        <v>0</v>
      </c>
    </row>
    <row r="80" spans="2:5">
      <c r="B80" s="4891" t="s">
        <v>295</v>
      </c>
      <c r="C80" s="4892" t="s">
        <v>296</v>
      </c>
      <c r="D80" s="4917">
        <v>0</v>
      </c>
      <c r="E80" s="4918">
        <v>0</v>
      </c>
    </row>
    <row r="81" spans="2:5">
      <c r="B81" s="4891" t="s">
        <v>297</v>
      </c>
      <c r="C81" s="4892" t="s">
        <v>298</v>
      </c>
      <c r="D81" s="4917">
        <v>0</v>
      </c>
      <c r="E81" s="4918">
        <v>0</v>
      </c>
    </row>
    <row r="82" spans="2:5">
      <c r="B82" s="4891" t="s">
        <v>299</v>
      </c>
      <c r="C82" s="4892" t="s">
        <v>300</v>
      </c>
      <c r="D82" s="4917">
        <v>0</v>
      </c>
      <c r="E82" s="4918">
        <v>0</v>
      </c>
    </row>
    <row r="83" spans="2:5">
      <c r="B83" s="4891" t="s">
        <v>301</v>
      </c>
      <c r="C83" s="4892" t="s">
        <v>302</v>
      </c>
      <c r="D83" s="4917">
        <v>0</v>
      </c>
      <c r="E83" s="4918">
        <v>0</v>
      </c>
    </row>
    <row r="84" spans="2:5">
      <c r="B84" s="4891" t="s">
        <v>72</v>
      </c>
      <c r="C84" s="4892" t="s">
        <v>73</v>
      </c>
      <c r="D84" s="4917">
        <v>0</v>
      </c>
      <c r="E84" s="4918">
        <v>0</v>
      </c>
    </row>
    <row r="85" spans="2:5">
      <c r="B85" s="4891" t="s">
        <v>74</v>
      </c>
      <c r="C85" s="4892" t="s">
        <v>75</v>
      </c>
      <c r="D85" s="4917">
        <v>0</v>
      </c>
      <c r="E85" s="4918">
        <v>0</v>
      </c>
    </row>
    <row r="86" spans="2:5" ht="13.5" thickBot="1">
      <c r="B86" s="4907" t="s">
        <v>76</v>
      </c>
      <c r="C86" s="4908" t="s">
        <v>77</v>
      </c>
      <c r="D86" s="4921">
        <v>0</v>
      </c>
      <c r="E86" s="4922">
        <v>0</v>
      </c>
    </row>
    <row r="87" spans="2:5" ht="26.25" thickBot="1">
      <c r="B87" s="4909" t="s">
        <v>32</v>
      </c>
      <c r="C87" s="4910" t="s">
        <v>78</v>
      </c>
      <c r="D87" s="4911">
        <v>0</v>
      </c>
      <c r="E87" s="4912">
        <v>0</v>
      </c>
    </row>
    <row r="88" spans="2:5" ht="13.5" thickBot="1">
      <c r="B88" s="4888" t="s">
        <v>79</v>
      </c>
      <c r="C88" s="4889" t="s">
        <v>80</v>
      </c>
      <c r="D88" s="4890">
        <v>0</v>
      </c>
      <c r="E88" s="4902">
        <v>0</v>
      </c>
    </row>
    <row r="89" spans="2:5" ht="13.5" thickBot="1">
      <c r="B89" s="4888" t="s">
        <v>81</v>
      </c>
      <c r="C89" s="4889" t="s">
        <v>82</v>
      </c>
      <c r="D89" s="4890">
        <v>0</v>
      </c>
      <c r="E89" s="4902">
        <v>0</v>
      </c>
    </row>
    <row r="90" spans="2:5" ht="13.5" thickBot="1">
      <c r="B90" s="4888" t="s">
        <v>83</v>
      </c>
      <c r="C90" s="4889" t="s">
        <v>84</v>
      </c>
      <c r="D90" s="4890">
        <v>0</v>
      </c>
      <c r="E90" s="4914">
        <v>0</v>
      </c>
    </row>
    <row r="91" spans="2:5">
      <c r="B91" s="4888" t="s">
        <v>85</v>
      </c>
      <c r="C91" s="4889" t="s">
        <v>86</v>
      </c>
      <c r="D91" s="4890">
        <v>0</v>
      </c>
      <c r="E91" s="4913">
        <v>0</v>
      </c>
    </row>
    <row r="92" spans="2:5">
      <c r="B92" s="4891" t="s">
        <v>5</v>
      </c>
      <c r="C92" s="4892" t="s">
        <v>87</v>
      </c>
      <c r="D92" s="4917">
        <v>0</v>
      </c>
      <c r="E92" s="4918">
        <v>0</v>
      </c>
    </row>
    <row r="93" spans="2:5">
      <c r="B93" s="4891" t="s">
        <v>7</v>
      </c>
      <c r="C93" s="4892" t="s">
        <v>88</v>
      </c>
      <c r="D93" s="4917">
        <v>0</v>
      </c>
      <c r="E93" s="4918">
        <v>0</v>
      </c>
    </row>
    <row r="94" spans="2:5" ht="13.5" thickBot="1">
      <c r="B94" s="4893" t="s">
        <v>9</v>
      </c>
      <c r="C94" s="4894" t="s">
        <v>89</v>
      </c>
      <c r="D94" s="4923">
        <v>0</v>
      </c>
      <c r="E94" s="4924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1.xml><?xml version="1.0" encoding="utf-8"?>
<worksheet xmlns="http://schemas.openxmlformats.org/spreadsheetml/2006/main" xmlns:r="http://schemas.openxmlformats.org/officeDocument/2006/relationships">
  <dimension ref="A1:G94"/>
  <sheetViews>
    <sheetView topLeftCell="A61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3.57031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207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8181.6</v>
      </c>
      <c r="E9" s="23">
        <f>E10</f>
        <v>128959.62</v>
      </c>
    </row>
    <row r="10" spans="2:5">
      <c r="B10" s="14" t="s">
        <v>5</v>
      </c>
      <c r="C10" s="93" t="s">
        <v>6</v>
      </c>
      <c r="D10" s="175">
        <v>8181.6</v>
      </c>
      <c r="E10" s="226">
        <v>128959.62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8181.6</v>
      </c>
      <c r="E20" s="229">
        <f>E10</f>
        <v>128959.62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88"/>
      <c r="E24" s="23">
        <f>D20</f>
        <v>8181.6</v>
      </c>
    </row>
    <row r="25" spans="2:7">
      <c r="B25" s="21" t="s">
        <v>25</v>
      </c>
      <c r="C25" s="22" t="s">
        <v>26</v>
      </c>
      <c r="D25" s="88">
        <v>7946.53</v>
      </c>
      <c r="E25" s="110">
        <v>169930.06</v>
      </c>
      <c r="F25" s="50"/>
      <c r="G25" s="92"/>
    </row>
    <row r="26" spans="2:7">
      <c r="B26" s="24" t="s">
        <v>27</v>
      </c>
      <c r="C26" s="25" t="s">
        <v>28</v>
      </c>
      <c r="D26" s="89">
        <v>7946.53</v>
      </c>
      <c r="E26" s="111">
        <v>389474.9</v>
      </c>
    </row>
    <row r="27" spans="2:7">
      <c r="B27" s="26" t="s">
        <v>5</v>
      </c>
      <c r="C27" s="15" t="s">
        <v>29</v>
      </c>
      <c r="D27" s="195"/>
      <c r="E27" s="231"/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7946.53</v>
      </c>
      <c r="E29" s="231">
        <v>389474.9</v>
      </c>
    </row>
    <row r="30" spans="2:7">
      <c r="B30" s="24" t="s">
        <v>32</v>
      </c>
      <c r="C30" s="27" t="s">
        <v>33</v>
      </c>
      <c r="D30" s="89"/>
      <c r="E30" s="111">
        <v>219544.84</v>
      </c>
      <c r="F30" s="50"/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/>
      <c r="E33" s="231">
        <v>221.35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/>
      <c r="E35" s="231">
        <v>1382.61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/>
      <c r="E37" s="231">
        <v>217940.88</v>
      </c>
    </row>
    <row r="38" spans="2:6">
      <c r="B38" s="21" t="s">
        <v>44</v>
      </c>
      <c r="C38" s="22" t="s">
        <v>45</v>
      </c>
      <c r="D38" s="88">
        <v>235.07</v>
      </c>
      <c r="E38" s="23">
        <v>-49152.04</v>
      </c>
    </row>
    <row r="39" spans="2:6" ht="13.5" thickBot="1">
      <c r="B39" s="30" t="s">
        <v>46</v>
      </c>
      <c r="C39" s="31" t="s">
        <v>47</v>
      </c>
      <c r="D39" s="90">
        <v>8181.5999999999995</v>
      </c>
      <c r="E39" s="242">
        <f>E24+E25+E38</f>
        <v>128959.62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55">
        <v>95.557100000000005</v>
      </c>
    </row>
    <row r="45" spans="2:6" ht="13.5" thickBot="1">
      <c r="B45" s="41" t="s">
        <v>7</v>
      </c>
      <c r="C45" s="42" t="s">
        <v>52</v>
      </c>
      <c r="D45" s="197">
        <v>95.557100000000005</v>
      </c>
      <c r="E45" s="156">
        <v>2441.4922000000001</v>
      </c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>
        <v>85.62</v>
      </c>
    </row>
    <row r="48" spans="2:6">
      <c r="B48" s="39" t="s">
        <v>7</v>
      </c>
      <c r="C48" s="40" t="s">
        <v>54</v>
      </c>
      <c r="D48" s="196">
        <v>83.16</v>
      </c>
      <c r="E48" s="154">
        <v>47.65</v>
      </c>
    </row>
    <row r="49" spans="2:5">
      <c r="B49" s="39" t="s">
        <v>9</v>
      </c>
      <c r="C49" s="40" t="s">
        <v>55</v>
      </c>
      <c r="D49" s="196">
        <v>105.74</v>
      </c>
      <c r="E49" s="154">
        <v>101.96</v>
      </c>
    </row>
    <row r="50" spans="2:5" ht="13.5" thickBot="1">
      <c r="B50" s="41" t="s">
        <v>11</v>
      </c>
      <c r="C50" s="42" t="s">
        <v>52</v>
      </c>
      <c r="D50" s="197">
        <v>85.62</v>
      </c>
      <c r="E50" s="159">
        <v>52.82</v>
      </c>
    </row>
    <row r="51" spans="2:5" ht="13.5" thickBot="1">
      <c r="B51" s="32"/>
      <c r="C51" s="33"/>
      <c r="D51" s="153"/>
      <c r="E51" s="153"/>
    </row>
    <row r="52" spans="2:5" ht="16.5" thickBot="1">
      <c r="B52" s="4895"/>
      <c r="C52" s="4896" t="s">
        <v>56</v>
      </c>
      <c r="D52" s="4897"/>
      <c r="E52" s="4887"/>
    </row>
    <row r="53" spans="2:5" ht="23.25" customHeight="1" thickBot="1">
      <c r="B53" s="6368" t="s">
        <v>57</v>
      </c>
      <c r="C53" s="6369"/>
      <c r="D53" s="4898" t="s">
        <v>58</v>
      </c>
      <c r="E53" s="4899" t="s">
        <v>59</v>
      </c>
    </row>
    <row r="54" spans="2:5" ht="13.5" thickBot="1">
      <c r="B54" s="4900" t="s">
        <v>27</v>
      </c>
      <c r="C54" s="4889" t="s">
        <v>60</v>
      </c>
      <c r="D54" s="4925">
        <v>128959.62</v>
      </c>
      <c r="E54" s="4926">
        <v>1</v>
      </c>
    </row>
    <row r="55" spans="2:5" ht="25.5">
      <c r="B55" s="4903" t="s">
        <v>5</v>
      </c>
      <c r="C55" s="4904" t="s">
        <v>61</v>
      </c>
      <c r="D55" s="4915">
        <v>0</v>
      </c>
      <c r="E55" s="4916">
        <v>0</v>
      </c>
    </row>
    <row r="56" spans="2:5">
      <c r="B56" s="4891" t="s">
        <v>268</v>
      </c>
      <c r="C56" s="245" t="s">
        <v>269</v>
      </c>
      <c r="D56" s="4917">
        <v>0</v>
      </c>
      <c r="E56" s="4918">
        <v>0</v>
      </c>
    </row>
    <row r="57" spans="2:5">
      <c r="B57" s="246" t="s">
        <v>270</v>
      </c>
      <c r="C57" s="245" t="s">
        <v>271</v>
      </c>
      <c r="D57" s="4917">
        <v>0</v>
      </c>
      <c r="E57" s="4918">
        <v>0</v>
      </c>
    </row>
    <row r="58" spans="2:5">
      <c r="B58" s="246" t="s">
        <v>272</v>
      </c>
      <c r="C58" s="245" t="s">
        <v>273</v>
      </c>
      <c r="D58" s="247">
        <v>0</v>
      </c>
      <c r="E58" s="4918">
        <v>0</v>
      </c>
    </row>
    <row r="59" spans="2:5" ht="25.5">
      <c r="B59" s="4891" t="s">
        <v>7</v>
      </c>
      <c r="C59" s="4892" t="s">
        <v>62</v>
      </c>
      <c r="D59" s="4917">
        <v>0</v>
      </c>
      <c r="E59" s="4918">
        <v>0</v>
      </c>
    </row>
    <row r="60" spans="2:5">
      <c r="B60" s="4891" t="s">
        <v>9</v>
      </c>
      <c r="C60" s="4892" t="s">
        <v>63</v>
      </c>
      <c r="D60" s="4917">
        <v>0</v>
      </c>
      <c r="E60" s="4918">
        <v>0</v>
      </c>
    </row>
    <row r="61" spans="2:5">
      <c r="B61" s="4891" t="s">
        <v>274</v>
      </c>
      <c r="C61" s="4892" t="s">
        <v>275</v>
      </c>
      <c r="D61" s="4917">
        <v>0</v>
      </c>
      <c r="E61" s="4918">
        <v>0</v>
      </c>
    </row>
    <row r="62" spans="2:5">
      <c r="B62" s="4891" t="s">
        <v>276</v>
      </c>
      <c r="C62" s="4892" t="s">
        <v>16</v>
      </c>
      <c r="D62" s="4917">
        <v>0</v>
      </c>
      <c r="E62" s="4918">
        <v>0</v>
      </c>
    </row>
    <row r="63" spans="2:5">
      <c r="B63" s="4891" t="s">
        <v>11</v>
      </c>
      <c r="C63" s="4892" t="s">
        <v>64</v>
      </c>
      <c r="D63" s="4917">
        <v>0</v>
      </c>
      <c r="E63" s="4918">
        <v>0</v>
      </c>
    </row>
    <row r="64" spans="2:5">
      <c r="B64" s="4891" t="s">
        <v>13</v>
      </c>
      <c r="C64" s="4892" t="s">
        <v>275</v>
      </c>
      <c r="D64" s="4917">
        <v>0</v>
      </c>
      <c r="E64" s="4918">
        <v>0</v>
      </c>
    </row>
    <row r="65" spans="2:5">
      <c r="B65" s="4891" t="s">
        <v>15</v>
      </c>
      <c r="C65" s="4892" t="s">
        <v>16</v>
      </c>
      <c r="D65" s="4917">
        <v>0</v>
      </c>
      <c r="E65" s="4918">
        <v>0</v>
      </c>
    </row>
    <row r="66" spans="2:5">
      <c r="B66" s="4891" t="s">
        <v>38</v>
      </c>
      <c r="C66" s="4892" t="s">
        <v>65</v>
      </c>
      <c r="D66" s="4917">
        <v>0</v>
      </c>
      <c r="E66" s="4918">
        <v>0</v>
      </c>
    </row>
    <row r="67" spans="2:5">
      <c r="B67" s="4905" t="s">
        <v>40</v>
      </c>
      <c r="C67" s="4906" t="s">
        <v>66</v>
      </c>
      <c r="D67" s="4927">
        <v>128959.62</v>
      </c>
      <c r="E67" s="4928">
        <v>1</v>
      </c>
    </row>
    <row r="68" spans="2:5">
      <c r="B68" s="4905" t="s">
        <v>277</v>
      </c>
      <c r="C68" s="4906" t="s">
        <v>278</v>
      </c>
      <c r="D68" s="4929">
        <v>128959.62</v>
      </c>
      <c r="E68" s="4930">
        <v>1</v>
      </c>
    </row>
    <row r="69" spans="2:5">
      <c r="B69" s="4905" t="s">
        <v>279</v>
      </c>
      <c r="C69" s="4906" t="s">
        <v>280</v>
      </c>
      <c r="D69" s="4919">
        <v>0</v>
      </c>
      <c r="E69" s="4920">
        <v>0</v>
      </c>
    </row>
    <row r="70" spans="2:5">
      <c r="B70" s="4905" t="s">
        <v>281</v>
      </c>
      <c r="C70" s="4906" t="s">
        <v>282</v>
      </c>
      <c r="D70" s="4919">
        <v>0</v>
      </c>
      <c r="E70" s="4920">
        <v>0</v>
      </c>
    </row>
    <row r="71" spans="2:5">
      <c r="B71" s="4905" t="s">
        <v>283</v>
      </c>
      <c r="C71" s="4906" t="s">
        <v>284</v>
      </c>
      <c r="D71" s="4919">
        <v>0</v>
      </c>
      <c r="E71" s="4920">
        <v>0</v>
      </c>
    </row>
    <row r="72" spans="2:5" ht="25.5">
      <c r="B72" s="4905" t="s">
        <v>42</v>
      </c>
      <c r="C72" s="4906" t="s">
        <v>67</v>
      </c>
      <c r="D72" s="4919">
        <v>0</v>
      </c>
      <c r="E72" s="4920">
        <v>0</v>
      </c>
    </row>
    <row r="73" spans="2:5">
      <c r="B73" s="4905" t="s">
        <v>285</v>
      </c>
      <c r="C73" s="4906" t="s">
        <v>286</v>
      </c>
      <c r="D73" s="4919">
        <v>0</v>
      </c>
      <c r="E73" s="4920">
        <v>0</v>
      </c>
    </row>
    <row r="74" spans="2:5">
      <c r="B74" s="4905" t="s">
        <v>287</v>
      </c>
      <c r="C74" s="4906" t="s">
        <v>288</v>
      </c>
      <c r="D74" s="4919">
        <v>0</v>
      </c>
      <c r="E74" s="4920">
        <v>0</v>
      </c>
    </row>
    <row r="75" spans="2:5">
      <c r="B75" s="4905" t="s">
        <v>289</v>
      </c>
      <c r="C75" s="4906" t="s">
        <v>290</v>
      </c>
      <c r="D75" s="4917">
        <v>0</v>
      </c>
      <c r="E75" s="4920">
        <v>0</v>
      </c>
    </row>
    <row r="76" spans="2:5">
      <c r="B76" s="4905" t="s">
        <v>291</v>
      </c>
      <c r="C76" s="4906" t="s">
        <v>292</v>
      </c>
      <c r="D76" s="4919">
        <v>0</v>
      </c>
      <c r="E76" s="4920">
        <v>0</v>
      </c>
    </row>
    <row r="77" spans="2:5">
      <c r="B77" s="4905" t="s">
        <v>293</v>
      </c>
      <c r="C77" s="4906" t="s">
        <v>294</v>
      </c>
      <c r="D77" s="4919">
        <v>0</v>
      </c>
      <c r="E77" s="4920">
        <v>0</v>
      </c>
    </row>
    <row r="78" spans="2:5">
      <c r="B78" s="4905" t="s">
        <v>68</v>
      </c>
      <c r="C78" s="4906" t="s">
        <v>69</v>
      </c>
      <c r="D78" s="4919">
        <v>0</v>
      </c>
      <c r="E78" s="4920">
        <v>0</v>
      </c>
    </row>
    <row r="79" spans="2:5">
      <c r="B79" s="4891" t="s">
        <v>70</v>
      </c>
      <c r="C79" s="4892" t="s">
        <v>71</v>
      </c>
      <c r="D79" s="4917">
        <v>0</v>
      </c>
      <c r="E79" s="4918">
        <v>0</v>
      </c>
    </row>
    <row r="80" spans="2:5">
      <c r="B80" s="4891" t="s">
        <v>295</v>
      </c>
      <c r="C80" s="4892" t="s">
        <v>296</v>
      </c>
      <c r="D80" s="4917">
        <v>0</v>
      </c>
      <c r="E80" s="4918">
        <v>0</v>
      </c>
    </row>
    <row r="81" spans="2:5">
      <c r="B81" s="4891" t="s">
        <v>297</v>
      </c>
      <c r="C81" s="4892" t="s">
        <v>298</v>
      </c>
      <c r="D81" s="4917">
        <v>0</v>
      </c>
      <c r="E81" s="4918">
        <v>0</v>
      </c>
    </row>
    <row r="82" spans="2:5">
      <c r="B82" s="4891" t="s">
        <v>299</v>
      </c>
      <c r="C82" s="4892" t="s">
        <v>300</v>
      </c>
      <c r="D82" s="4917">
        <v>0</v>
      </c>
      <c r="E82" s="4918">
        <v>0</v>
      </c>
    </row>
    <row r="83" spans="2:5">
      <c r="B83" s="4891" t="s">
        <v>301</v>
      </c>
      <c r="C83" s="4892" t="s">
        <v>302</v>
      </c>
      <c r="D83" s="4917">
        <v>0</v>
      </c>
      <c r="E83" s="4918">
        <v>0</v>
      </c>
    </row>
    <row r="84" spans="2:5">
      <c r="B84" s="4891" t="s">
        <v>72</v>
      </c>
      <c r="C84" s="4892" t="s">
        <v>73</v>
      </c>
      <c r="D84" s="4917">
        <v>0</v>
      </c>
      <c r="E84" s="4918">
        <v>0</v>
      </c>
    </row>
    <row r="85" spans="2:5">
      <c r="B85" s="4891" t="s">
        <v>74</v>
      </c>
      <c r="C85" s="4892" t="s">
        <v>75</v>
      </c>
      <c r="D85" s="4917">
        <v>0</v>
      </c>
      <c r="E85" s="4918">
        <v>0</v>
      </c>
    </row>
    <row r="86" spans="2:5" ht="13.5" thickBot="1">
      <c r="B86" s="4907" t="s">
        <v>76</v>
      </c>
      <c r="C86" s="4908" t="s">
        <v>77</v>
      </c>
      <c r="D86" s="4921">
        <v>0</v>
      </c>
      <c r="E86" s="4922">
        <v>0</v>
      </c>
    </row>
    <row r="87" spans="2:5" ht="26.25" thickBot="1">
      <c r="B87" s="4909" t="s">
        <v>32</v>
      </c>
      <c r="C87" s="4910" t="s">
        <v>78</v>
      </c>
      <c r="D87" s="4911">
        <v>0</v>
      </c>
      <c r="E87" s="4912">
        <v>0</v>
      </c>
    </row>
    <row r="88" spans="2:5" ht="13.5" thickBot="1">
      <c r="B88" s="4888" t="s">
        <v>79</v>
      </c>
      <c r="C88" s="4889" t="s">
        <v>80</v>
      </c>
      <c r="D88" s="4890">
        <v>0</v>
      </c>
      <c r="E88" s="4902">
        <v>0</v>
      </c>
    </row>
    <row r="89" spans="2:5" ht="13.5" thickBot="1">
      <c r="B89" s="4888" t="s">
        <v>81</v>
      </c>
      <c r="C89" s="4889" t="s">
        <v>82</v>
      </c>
      <c r="D89" s="4890">
        <v>0</v>
      </c>
      <c r="E89" s="4902">
        <v>0</v>
      </c>
    </row>
    <row r="90" spans="2:5" ht="13.5" thickBot="1">
      <c r="B90" s="4888" t="s">
        <v>83</v>
      </c>
      <c r="C90" s="4889" t="s">
        <v>84</v>
      </c>
      <c r="D90" s="4890">
        <v>0</v>
      </c>
      <c r="E90" s="4914">
        <v>0</v>
      </c>
    </row>
    <row r="91" spans="2:5">
      <c r="B91" s="4888" t="s">
        <v>85</v>
      </c>
      <c r="C91" s="4889" t="s">
        <v>86</v>
      </c>
      <c r="D91" s="4934">
        <v>128959.62</v>
      </c>
      <c r="E91" s="4956">
        <v>1</v>
      </c>
    </row>
    <row r="92" spans="2:5">
      <c r="B92" s="4891" t="s">
        <v>5</v>
      </c>
      <c r="C92" s="4892" t="s">
        <v>87</v>
      </c>
      <c r="D92" s="4960">
        <v>128959.62</v>
      </c>
      <c r="E92" s="4961">
        <v>1</v>
      </c>
    </row>
    <row r="93" spans="2:5">
      <c r="B93" s="4891" t="s">
        <v>7</v>
      </c>
      <c r="C93" s="4892" t="s">
        <v>88</v>
      </c>
      <c r="D93" s="4960">
        <v>0</v>
      </c>
      <c r="E93" s="4961">
        <v>0</v>
      </c>
    </row>
    <row r="94" spans="2:5" ht="13.5" thickBot="1">
      <c r="B94" s="4893" t="s">
        <v>9</v>
      </c>
      <c r="C94" s="4894" t="s">
        <v>89</v>
      </c>
      <c r="D94" s="4923">
        <v>0</v>
      </c>
      <c r="E94" s="4924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58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5.425781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84" t="s">
        <v>206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D10+D11+D13</f>
        <v>43366.85</v>
      </c>
      <c r="E9" s="23">
        <f>E10+E11+E13</f>
        <v>1299320.68</v>
      </c>
    </row>
    <row r="10" spans="2:5">
      <c r="B10" s="14" t="s">
        <v>5</v>
      </c>
      <c r="C10" s="93" t="s">
        <v>6</v>
      </c>
      <c r="D10" s="175">
        <v>43366.85</v>
      </c>
      <c r="E10" s="226">
        <v>1299320.68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43366.85</v>
      </c>
      <c r="E20" s="229">
        <f>E9-E16</f>
        <v>1299320.68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88"/>
      <c r="E24" s="23">
        <f>D20</f>
        <v>43366.85</v>
      </c>
    </row>
    <row r="25" spans="2:7">
      <c r="B25" s="21" t="s">
        <v>25</v>
      </c>
      <c r="C25" s="22" t="s">
        <v>26</v>
      </c>
      <c r="D25" s="88">
        <v>40287.15</v>
      </c>
      <c r="E25" s="110">
        <v>1243217.6100000001</v>
      </c>
      <c r="F25" s="50"/>
      <c r="G25" s="92"/>
    </row>
    <row r="26" spans="2:7">
      <c r="B26" s="24" t="s">
        <v>27</v>
      </c>
      <c r="C26" s="25" t="s">
        <v>28</v>
      </c>
      <c r="D26" s="89">
        <v>305700.84000000003</v>
      </c>
      <c r="E26" s="111">
        <v>1408783.72</v>
      </c>
    </row>
    <row r="27" spans="2:7">
      <c r="B27" s="26" t="s">
        <v>5</v>
      </c>
      <c r="C27" s="15" t="s">
        <v>29</v>
      </c>
      <c r="D27" s="195">
        <v>304499.99</v>
      </c>
      <c r="E27" s="231">
        <v>277707.59000000003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1200.8499999999999</v>
      </c>
      <c r="E29" s="231">
        <v>1131076.1299999999</v>
      </c>
    </row>
    <row r="30" spans="2:7">
      <c r="B30" s="24" t="s">
        <v>32</v>
      </c>
      <c r="C30" s="27" t="s">
        <v>33</v>
      </c>
      <c r="D30" s="89">
        <v>265413.69</v>
      </c>
      <c r="E30" s="111">
        <v>165566.10999999999</v>
      </c>
      <c r="F30" s="50"/>
    </row>
    <row r="31" spans="2:7">
      <c r="B31" s="26" t="s">
        <v>5</v>
      </c>
      <c r="C31" s="15" t="s">
        <v>34</v>
      </c>
      <c r="D31" s="195"/>
      <c r="E31" s="231">
        <v>69915.679999999993</v>
      </c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39.869999999999997</v>
      </c>
      <c r="E33" s="231">
        <v>340.27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1938.09</v>
      </c>
      <c r="E35" s="231">
        <v>10120.1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263435.73</v>
      </c>
      <c r="E37" s="231">
        <v>85190.06</v>
      </c>
    </row>
    <row r="38" spans="2:6">
      <c r="B38" s="21" t="s">
        <v>44</v>
      </c>
      <c r="C38" s="22" t="s">
        <v>45</v>
      </c>
      <c r="D38" s="88">
        <v>3079.7</v>
      </c>
      <c r="E38" s="23">
        <v>12736.22</v>
      </c>
    </row>
    <row r="39" spans="2:6" ht="13.5" thickBot="1">
      <c r="B39" s="30" t="s">
        <v>46</v>
      </c>
      <c r="C39" s="31" t="s">
        <v>47</v>
      </c>
      <c r="D39" s="90">
        <v>43366.85</v>
      </c>
      <c r="E39" s="242">
        <f>E24+E25+E38</f>
        <v>1299320.6800000002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55">
        <v>318.59280000000001</v>
      </c>
    </row>
    <row r="45" spans="2:6" ht="13.5" thickBot="1">
      <c r="B45" s="41" t="s">
        <v>7</v>
      </c>
      <c r="C45" s="42" t="s">
        <v>52</v>
      </c>
      <c r="D45" s="197">
        <v>318.59280000000001</v>
      </c>
      <c r="E45" s="156">
        <v>9312.1241000000009</v>
      </c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>
        <v>136.12</v>
      </c>
    </row>
    <row r="48" spans="2:6">
      <c r="B48" s="39" t="s">
        <v>7</v>
      </c>
      <c r="C48" s="40" t="s">
        <v>54</v>
      </c>
      <c r="D48" s="196">
        <v>132.31</v>
      </c>
      <c r="E48" s="154">
        <v>136.15</v>
      </c>
    </row>
    <row r="49" spans="2:5">
      <c r="B49" s="39" t="s">
        <v>9</v>
      </c>
      <c r="C49" s="40" t="s">
        <v>55</v>
      </c>
      <c r="D49" s="196">
        <v>136.12</v>
      </c>
      <c r="E49" s="154">
        <v>139.53</v>
      </c>
    </row>
    <row r="50" spans="2:5" ht="13.5" thickBot="1">
      <c r="B50" s="41" t="s">
        <v>11</v>
      </c>
      <c r="C50" s="42" t="s">
        <v>52</v>
      </c>
      <c r="D50" s="197">
        <v>136.12</v>
      </c>
      <c r="E50" s="159">
        <v>139.53</v>
      </c>
    </row>
    <row r="51" spans="2:5" ht="13.5" thickBot="1">
      <c r="B51" s="32"/>
      <c r="C51" s="33"/>
      <c r="D51" s="153"/>
      <c r="E51" s="153"/>
    </row>
    <row r="52" spans="2:5" ht="16.5" thickBot="1">
      <c r="B52" s="4939"/>
      <c r="C52" s="4940" t="s">
        <v>56</v>
      </c>
      <c r="D52" s="4941"/>
      <c r="E52" s="4931"/>
    </row>
    <row r="53" spans="2:5" ht="23.25" customHeight="1" thickBot="1">
      <c r="B53" s="6368" t="s">
        <v>57</v>
      </c>
      <c r="C53" s="6369"/>
      <c r="D53" s="4942" t="s">
        <v>58</v>
      </c>
      <c r="E53" s="4943" t="s">
        <v>59</v>
      </c>
    </row>
    <row r="54" spans="2:5" ht="13.5" thickBot="1">
      <c r="B54" s="4944" t="s">
        <v>27</v>
      </c>
      <c r="C54" s="4933" t="s">
        <v>60</v>
      </c>
      <c r="D54" s="4968">
        <v>1299320.68</v>
      </c>
      <c r="E54" s="4969">
        <v>1</v>
      </c>
    </row>
    <row r="55" spans="2:5" ht="25.5">
      <c r="B55" s="4946" t="s">
        <v>5</v>
      </c>
      <c r="C55" s="4947" t="s">
        <v>61</v>
      </c>
      <c r="D55" s="4958">
        <v>0</v>
      </c>
      <c r="E55" s="4959">
        <v>0</v>
      </c>
    </row>
    <row r="56" spans="2:5">
      <c r="B56" s="4935" t="s">
        <v>268</v>
      </c>
      <c r="C56" s="245" t="s">
        <v>269</v>
      </c>
      <c r="D56" s="4960">
        <v>0</v>
      </c>
      <c r="E56" s="4961">
        <v>0</v>
      </c>
    </row>
    <row r="57" spans="2:5">
      <c r="B57" s="246" t="s">
        <v>270</v>
      </c>
      <c r="C57" s="245" t="s">
        <v>271</v>
      </c>
      <c r="D57" s="4960">
        <v>0</v>
      </c>
      <c r="E57" s="4961">
        <v>0</v>
      </c>
    </row>
    <row r="58" spans="2:5">
      <c r="B58" s="246" t="s">
        <v>272</v>
      </c>
      <c r="C58" s="245" t="s">
        <v>273</v>
      </c>
      <c r="D58" s="247">
        <v>0</v>
      </c>
      <c r="E58" s="4961">
        <v>0</v>
      </c>
    </row>
    <row r="59" spans="2:5" ht="25.5">
      <c r="B59" s="4935" t="s">
        <v>7</v>
      </c>
      <c r="C59" s="4936" t="s">
        <v>62</v>
      </c>
      <c r="D59" s="4960">
        <v>0</v>
      </c>
      <c r="E59" s="4961">
        <v>0</v>
      </c>
    </row>
    <row r="60" spans="2:5">
      <c r="B60" s="4935" t="s">
        <v>9</v>
      </c>
      <c r="C60" s="4936" t="s">
        <v>63</v>
      </c>
      <c r="D60" s="4960">
        <v>0</v>
      </c>
      <c r="E60" s="4961">
        <v>0</v>
      </c>
    </row>
    <row r="61" spans="2:5" ht="24" customHeight="1">
      <c r="B61" s="4935" t="s">
        <v>274</v>
      </c>
      <c r="C61" s="4936" t="s">
        <v>275</v>
      </c>
      <c r="D61" s="4960">
        <v>0</v>
      </c>
      <c r="E61" s="4961">
        <v>0</v>
      </c>
    </row>
    <row r="62" spans="2:5">
      <c r="B62" s="4935" t="s">
        <v>276</v>
      </c>
      <c r="C62" s="4936" t="s">
        <v>16</v>
      </c>
      <c r="D62" s="4960">
        <v>0</v>
      </c>
      <c r="E62" s="4961">
        <v>0</v>
      </c>
    </row>
    <row r="63" spans="2:5">
      <c r="B63" s="4935" t="s">
        <v>11</v>
      </c>
      <c r="C63" s="4936" t="s">
        <v>64</v>
      </c>
      <c r="D63" s="4960">
        <v>0</v>
      </c>
      <c r="E63" s="4961">
        <v>0</v>
      </c>
    </row>
    <row r="64" spans="2:5">
      <c r="B64" s="4935" t="s">
        <v>13</v>
      </c>
      <c r="C64" s="4936" t="s">
        <v>275</v>
      </c>
      <c r="D64" s="4960">
        <v>0</v>
      </c>
      <c r="E64" s="4961">
        <v>0</v>
      </c>
    </row>
    <row r="65" spans="2:5">
      <c r="B65" s="4935" t="s">
        <v>15</v>
      </c>
      <c r="C65" s="4936" t="s">
        <v>16</v>
      </c>
      <c r="D65" s="4960">
        <v>0</v>
      </c>
      <c r="E65" s="4961">
        <v>0</v>
      </c>
    </row>
    <row r="66" spans="2:5">
      <c r="B66" s="4935" t="s">
        <v>38</v>
      </c>
      <c r="C66" s="4936" t="s">
        <v>65</v>
      </c>
      <c r="D66" s="4960">
        <v>0</v>
      </c>
      <c r="E66" s="4961">
        <v>0</v>
      </c>
    </row>
    <row r="67" spans="2:5">
      <c r="B67" s="4948" t="s">
        <v>40</v>
      </c>
      <c r="C67" s="4949" t="s">
        <v>66</v>
      </c>
      <c r="D67" s="4970">
        <v>1299320.68</v>
      </c>
      <c r="E67" s="4971">
        <v>1</v>
      </c>
    </row>
    <row r="68" spans="2:5">
      <c r="B68" s="4948" t="s">
        <v>277</v>
      </c>
      <c r="C68" s="4949" t="s">
        <v>278</v>
      </c>
      <c r="D68" s="4972">
        <v>1299320.68</v>
      </c>
      <c r="E68" s="4973">
        <v>1</v>
      </c>
    </row>
    <row r="69" spans="2:5">
      <c r="B69" s="4948" t="s">
        <v>279</v>
      </c>
      <c r="C69" s="4949" t="s">
        <v>280</v>
      </c>
      <c r="D69" s="4962">
        <v>0</v>
      </c>
      <c r="E69" s="4963">
        <v>0</v>
      </c>
    </row>
    <row r="70" spans="2:5">
      <c r="B70" s="4948" t="s">
        <v>281</v>
      </c>
      <c r="C70" s="4949" t="s">
        <v>282</v>
      </c>
      <c r="D70" s="4962">
        <v>0</v>
      </c>
      <c r="E70" s="4963">
        <v>0</v>
      </c>
    </row>
    <row r="71" spans="2:5">
      <c r="B71" s="4948" t="s">
        <v>283</v>
      </c>
      <c r="C71" s="4949" t="s">
        <v>284</v>
      </c>
      <c r="D71" s="4962">
        <v>0</v>
      </c>
      <c r="E71" s="4963">
        <v>0</v>
      </c>
    </row>
    <row r="72" spans="2:5" ht="25.5">
      <c r="B72" s="4948" t="s">
        <v>42</v>
      </c>
      <c r="C72" s="4949" t="s">
        <v>67</v>
      </c>
      <c r="D72" s="4962">
        <v>0</v>
      </c>
      <c r="E72" s="4963">
        <v>0</v>
      </c>
    </row>
    <row r="73" spans="2:5">
      <c r="B73" s="4948" t="s">
        <v>285</v>
      </c>
      <c r="C73" s="4949" t="s">
        <v>286</v>
      </c>
      <c r="D73" s="4962">
        <v>0</v>
      </c>
      <c r="E73" s="4963">
        <v>0</v>
      </c>
    </row>
    <row r="74" spans="2:5">
      <c r="B74" s="4948" t="s">
        <v>287</v>
      </c>
      <c r="C74" s="4949" t="s">
        <v>288</v>
      </c>
      <c r="D74" s="4962">
        <v>0</v>
      </c>
      <c r="E74" s="4963">
        <v>0</v>
      </c>
    </row>
    <row r="75" spans="2:5">
      <c r="B75" s="4948" t="s">
        <v>289</v>
      </c>
      <c r="C75" s="4949" t="s">
        <v>290</v>
      </c>
      <c r="D75" s="4960">
        <v>0</v>
      </c>
      <c r="E75" s="4963">
        <v>0</v>
      </c>
    </row>
    <row r="76" spans="2:5">
      <c r="B76" s="4948" t="s">
        <v>291</v>
      </c>
      <c r="C76" s="4949" t="s">
        <v>292</v>
      </c>
      <c r="D76" s="4962">
        <v>0</v>
      </c>
      <c r="E76" s="4963">
        <v>0</v>
      </c>
    </row>
    <row r="77" spans="2:5">
      <c r="B77" s="4948" t="s">
        <v>293</v>
      </c>
      <c r="C77" s="4949" t="s">
        <v>294</v>
      </c>
      <c r="D77" s="4962">
        <v>0</v>
      </c>
      <c r="E77" s="4963">
        <v>0</v>
      </c>
    </row>
    <row r="78" spans="2:5">
      <c r="B78" s="4948" t="s">
        <v>68</v>
      </c>
      <c r="C78" s="4949" t="s">
        <v>69</v>
      </c>
      <c r="D78" s="4962">
        <v>0</v>
      </c>
      <c r="E78" s="4963">
        <v>0</v>
      </c>
    </row>
    <row r="79" spans="2:5">
      <c r="B79" s="4935" t="s">
        <v>70</v>
      </c>
      <c r="C79" s="4936" t="s">
        <v>71</v>
      </c>
      <c r="D79" s="4960">
        <v>0</v>
      </c>
      <c r="E79" s="4961">
        <v>0</v>
      </c>
    </row>
    <row r="80" spans="2:5">
      <c r="B80" s="4935" t="s">
        <v>295</v>
      </c>
      <c r="C80" s="4936" t="s">
        <v>296</v>
      </c>
      <c r="D80" s="4960">
        <v>0</v>
      </c>
      <c r="E80" s="4961">
        <v>0</v>
      </c>
    </row>
    <row r="81" spans="2:5">
      <c r="B81" s="4935" t="s">
        <v>297</v>
      </c>
      <c r="C81" s="4936" t="s">
        <v>298</v>
      </c>
      <c r="D81" s="4960">
        <v>0</v>
      </c>
      <c r="E81" s="4961">
        <v>0</v>
      </c>
    </row>
    <row r="82" spans="2:5">
      <c r="B82" s="4935" t="s">
        <v>299</v>
      </c>
      <c r="C82" s="4936" t="s">
        <v>300</v>
      </c>
      <c r="D82" s="4960">
        <v>0</v>
      </c>
      <c r="E82" s="4961">
        <v>0</v>
      </c>
    </row>
    <row r="83" spans="2:5">
      <c r="B83" s="4935" t="s">
        <v>301</v>
      </c>
      <c r="C83" s="4936" t="s">
        <v>302</v>
      </c>
      <c r="D83" s="4960">
        <v>0</v>
      </c>
      <c r="E83" s="4961">
        <v>0</v>
      </c>
    </row>
    <row r="84" spans="2:5">
      <c r="B84" s="4935" t="s">
        <v>72</v>
      </c>
      <c r="C84" s="4936" t="s">
        <v>73</v>
      </c>
      <c r="D84" s="4960">
        <v>0</v>
      </c>
      <c r="E84" s="4961">
        <v>0</v>
      </c>
    </row>
    <row r="85" spans="2:5">
      <c r="B85" s="4935" t="s">
        <v>74</v>
      </c>
      <c r="C85" s="4936" t="s">
        <v>75</v>
      </c>
      <c r="D85" s="4960">
        <v>0</v>
      </c>
      <c r="E85" s="4961">
        <v>0</v>
      </c>
    </row>
    <row r="86" spans="2:5" ht="13.5" thickBot="1">
      <c r="B86" s="4950" t="s">
        <v>76</v>
      </c>
      <c r="C86" s="4951" t="s">
        <v>77</v>
      </c>
      <c r="D86" s="4964">
        <v>0</v>
      </c>
      <c r="E86" s="4965">
        <v>0</v>
      </c>
    </row>
    <row r="87" spans="2:5" ht="26.25" thickBot="1">
      <c r="B87" s="4952" t="s">
        <v>32</v>
      </c>
      <c r="C87" s="4953" t="s">
        <v>78</v>
      </c>
      <c r="D87" s="4954">
        <v>0</v>
      </c>
      <c r="E87" s="4955">
        <v>0</v>
      </c>
    </row>
    <row r="88" spans="2:5" ht="13.5" thickBot="1">
      <c r="B88" s="4932" t="s">
        <v>79</v>
      </c>
      <c r="C88" s="4933" t="s">
        <v>80</v>
      </c>
      <c r="D88" s="4934">
        <v>0</v>
      </c>
      <c r="E88" s="4945">
        <v>0</v>
      </c>
    </row>
    <row r="89" spans="2:5" ht="13.5" thickBot="1">
      <c r="B89" s="4932" t="s">
        <v>81</v>
      </c>
      <c r="C89" s="4933" t="s">
        <v>82</v>
      </c>
      <c r="D89" s="4934">
        <v>0</v>
      </c>
      <c r="E89" s="4945">
        <v>0</v>
      </c>
    </row>
    <row r="90" spans="2:5" ht="13.5" thickBot="1">
      <c r="B90" s="4932" t="s">
        <v>83</v>
      </c>
      <c r="C90" s="4933" t="s">
        <v>84</v>
      </c>
      <c r="D90" s="4934">
        <v>0</v>
      </c>
      <c r="E90" s="4957">
        <v>0</v>
      </c>
    </row>
    <row r="91" spans="2:5">
      <c r="B91" s="4932" t="s">
        <v>85</v>
      </c>
      <c r="C91" s="4933" t="s">
        <v>86</v>
      </c>
      <c r="D91" s="4977">
        <v>1299320.68</v>
      </c>
      <c r="E91" s="4999">
        <v>1</v>
      </c>
    </row>
    <row r="92" spans="2:5">
      <c r="B92" s="4935" t="s">
        <v>5</v>
      </c>
      <c r="C92" s="4936" t="s">
        <v>87</v>
      </c>
      <c r="D92" s="5003">
        <v>1299320.68</v>
      </c>
      <c r="E92" s="5004">
        <v>1</v>
      </c>
    </row>
    <row r="93" spans="2:5">
      <c r="B93" s="4935" t="s">
        <v>7</v>
      </c>
      <c r="C93" s="4936" t="s">
        <v>88</v>
      </c>
      <c r="D93" s="5003">
        <v>0</v>
      </c>
      <c r="E93" s="5004">
        <v>0</v>
      </c>
    </row>
    <row r="94" spans="2:5" ht="13.5" thickBot="1">
      <c r="B94" s="4937" t="s">
        <v>9</v>
      </c>
      <c r="C94" s="4938" t="s">
        <v>89</v>
      </c>
      <c r="D94" s="4966">
        <v>0</v>
      </c>
      <c r="E94" s="496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3.xml><?xml version="1.0" encoding="utf-8"?>
<worksheet xmlns="http://schemas.openxmlformats.org/spreadsheetml/2006/main" xmlns:r="http://schemas.openxmlformats.org/officeDocument/2006/relationships">
  <dimension ref="A1:G94"/>
  <sheetViews>
    <sheetView topLeftCell="A46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208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0.68</v>
      </c>
      <c r="E9" s="23">
        <f>E10</f>
        <v>1583.11</v>
      </c>
    </row>
    <row r="10" spans="2:5">
      <c r="B10" s="14" t="s">
        <v>5</v>
      </c>
      <c r="C10" s="93" t="s">
        <v>6</v>
      </c>
      <c r="D10" s="175">
        <v>0.68</v>
      </c>
      <c r="E10" s="226">
        <v>1583.11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0.68</v>
      </c>
      <c r="E20" s="229">
        <f>E10</f>
        <v>1583.11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88"/>
      <c r="E24" s="23">
        <f>D20</f>
        <v>0.68</v>
      </c>
    </row>
    <row r="25" spans="2:7">
      <c r="B25" s="21" t="s">
        <v>25</v>
      </c>
      <c r="C25" s="22" t="s">
        <v>26</v>
      </c>
      <c r="D25" s="88">
        <v>1132.6300000000001</v>
      </c>
      <c r="E25" s="110">
        <v>2598.4499999999971</v>
      </c>
      <c r="F25" s="50"/>
    </row>
    <row r="26" spans="2:7">
      <c r="B26" s="24" t="s">
        <v>27</v>
      </c>
      <c r="C26" s="25" t="s">
        <v>28</v>
      </c>
      <c r="D26" s="89">
        <v>19578.53</v>
      </c>
      <c r="E26" s="111">
        <v>17704.379999999997</v>
      </c>
    </row>
    <row r="27" spans="2:7">
      <c r="B27" s="26" t="s">
        <v>5</v>
      </c>
      <c r="C27" s="15" t="s">
        <v>29</v>
      </c>
      <c r="D27" s="195"/>
      <c r="E27" s="231">
        <v>3000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19578.53</v>
      </c>
      <c r="E29" s="231">
        <v>14704.38</v>
      </c>
    </row>
    <row r="30" spans="2:7">
      <c r="B30" s="24" t="s">
        <v>32</v>
      </c>
      <c r="C30" s="27" t="s">
        <v>33</v>
      </c>
      <c r="D30" s="89">
        <v>18445.900000000001</v>
      </c>
      <c r="E30" s="111">
        <v>15105.93</v>
      </c>
      <c r="F30" s="50"/>
    </row>
    <row r="31" spans="2:7">
      <c r="B31" s="26" t="s">
        <v>5</v>
      </c>
      <c r="C31" s="15" t="s">
        <v>34</v>
      </c>
      <c r="D31" s="195"/>
      <c r="E31" s="231">
        <v>794.79</v>
      </c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1.08</v>
      </c>
      <c r="E33" s="231">
        <v>6.81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4.7</v>
      </c>
      <c r="E35" s="231">
        <v>137.96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18440.12</v>
      </c>
      <c r="E37" s="231">
        <v>14166.37</v>
      </c>
    </row>
    <row r="38" spans="2:6">
      <c r="B38" s="21" t="s">
        <v>44</v>
      </c>
      <c r="C38" s="22" t="s">
        <v>45</v>
      </c>
      <c r="D38" s="88">
        <v>-1131.95</v>
      </c>
      <c r="E38" s="23">
        <v>-1016.02</v>
      </c>
    </row>
    <row r="39" spans="2:6" ht="13.5" thickBot="1">
      <c r="B39" s="30" t="s">
        <v>46</v>
      </c>
      <c r="C39" s="31" t="s">
        <v>47</v>
      </c>
      <c r="D39" s="90">
        <v>0.68000000000006366</v>
      </c>
      <c r="E39" s="242">
        <f>E24+E25+E38</f>
        <v>1583.1099999999969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55">
        <v>1.2699999999999999E-2</v>
      </c>
    </row>
    <row r="45" spans="2:6" ht="13.5" thickBot="1">
      <c r="B45" s="41" t="s">
        <v>7</v>
      </c>
      <c r="C45" s="42" t="s">
        <v>52</v>
      </c>
      <c r="D45" s="197">
        <v>1.2699999999999999E-2</v>
      </c>
      <c r="E45" s="156">
        <v>29.214099999999998</v>
      </c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>
        <v>53.24</v>
      </c>
    </row>
    <row r="48" spans="2:6">
      <c r="B48" s="39" t="s">
        <v>7</v>
      </c>
      <c r="C48" s="40" t="s">
        <v>54</v>
      </c>
      <c r="D48" s="196">
        <v>45.71</v>
      </c>
      <c r="E48" s="154">
        <v>50.87</v>
      </c>
    </row>
    <row r="49" spans="2:5">
      <c r="B49" s="39" t="s">
        <v>9</v>
      </c>
      <c r="C49" s="40" t="s">
        <v>55</v>
      </c>
      <c r="D49" s="196">
        <v>90.24</v>
      </c>
      <c r="E49" s="154">
        <v>71.97</v>
      </c>
    </row>
    <row r="50" spans="2:5" ht="13.5" thickBot="1">
      <c r="B50" s="41" t="s">
        <v>11</v>
      </c>
      <c r="C50" s="42" t="s">
        <v>52</v>
      </c>
      <c r="D50" s="197">
        <v>53.24</v>
      </c>
      <c r="E50" s="159">
        <v>54.19</v>
      </c>
    </row>
    <row r="51" spans="2:5" ht="13.5" thickBot="1">
      <c r="B51" s="32"/>
      <c r="C51" s="33"/>
      <c r="D51" s="153"/>
      <c r="E51" s="153"/>
    </row>
    <row r="52" spans="2:5" ht="16.5" thickBot="1">
      <c r="B52" s="4982"/>
      <c r="C52" s="4983" t="s">
        <v>56</v>
      </c>
      <c r="D52" s="4984"/>
      <c r="E52" s="4974"/>
    </row>
    <row r="53" spans="2:5" ht="23.25" customHeight="1" thickBot="1">
      <c r="B53" s="6368" t="s">
        <v>57</v>
      </c>
      <c r="C53" s="6369"/>
      <c r="D53" s="4985" t="s">
        <v>58</v>
      </c>
      <c r="E53" s="4986" t="s">
        <v>59</v>
      </c>
    </row>
    <row r="54" spans="2:5" ht="13.5" thickBot="1">
      <c r="B54" s="4987" t="s">
        <v>27</v>
      </c>
      <c r="C54" s="4976" t="s">
        <v>60</v>
      </c>
      <c r="D54" s="5011">
        <v>1583.11</v>
      </c>
      <c r="E54" s="5012">
        <v>1</v>
      </c>
    </row>
    <row r="55" spans="2:5" ht="25.5">
      <c r="B55" s="4989" t="s">
        <v>5</v>
      </c>
      <c r="C55" s="4990" t="s">
        <v>61</v>
      </c>
      <c r="D55" s="5001">
        <v>0</v>
      </c>
      <c r="E55" s="5002">
        <v>0</v>
      </c>
    </row>
    <row r="56" spans="2:5">
      <c r="B56" s="4978" t="s">
        <v>268</v>
      </c>
      <c r="C56" s="245" t="s">
        <v>269</v>
      </c>
      <c r="D56" s="5003">
        <v>0</v>
      </c>
      <c r="E56" s="5004">
        <v>0</v>
      </c>
    </row>
    <row r="57" spans="2:5">
      <c r="B57" s="246" t="s">
        <v>270</v>
      </c>
      <c r="C57" s="245" t="s">
        <v>271</v>
      </c>
      <c r="D57" s="5003">
        <v>0</v>
      </c>
      <c r="E57" s="5004">
        <v>0</v>
      </c>
    </row>
    <row r="58" spans="2:5">
      <c r="B58" s="246" t="s">
        <v>272</v>
      </c>
      <c r="C58" s="245" t="s">
        <v>273</v>
      </c>
      <c r="D58" s="247">
        <v>0</v>
      </c>
      <c r="E58" s="5004">
        <v>0</v>
      </c>
    </row>
    <row r="59" spans="2:5" ht="25.5">
      <c r="B59" s="4978" t="s">
        <v>7</v>
      </c>
      <c r="C59" s="4979" t="s">
        <v>62</v>
      </c>
      <c r="D59" s="5003">
        <v>0</v>
      </c>
      <c r="E59" s="5004">
        <v>0</v>
      </c>
    </row>
    <row r="60" spans="2:5">
      <c r="B60" s="4978" t="s">
        <v>9</v>
      </c>
      <c r="C60" s="4979" t="s">
        <v>63</v>
      </c>
      <c r="D60" s="5003">
        <v>0</v>
      </c>
      <c r="E60" s="5004">
        <v>0</v>
      </c>
    </row>
    <row r="61" spans="2:5">
      <c r="B61" s="4978" t="s">
        <v>274</v>
      </c>
      <c r="C61" s="4979" t="s">
        <v>275</v>
      </c>
      <c r="D61" s="5003">
        <v>0</v>
      </c>
      <c r="E61" s="5004">
        <v>0</v>
      </c>
    </row>
    <row r="62" spans="2:5">
      <c r="B62" s="4978" t="s">
        <v>276</v>
      </c>
      <c r="C62" s="4979" t="s">
        <v>16</v>
      </c>
      <c r="D62" s="5003">
        <v>0</v>
      </c>
      <c r="E62" s="5004">
        <v>0</v>
      </c>
    </row>
    <row r="63" spans="2:5">
      <c r="B63" s="4978" t="s">
        <v>11</v>
      </c>
      <c r="C63" s="4979" t="s">
        <v>64</v>
      </c>
      <c r="D63" s="5003">
        <v>0</v>
      </c>
      <c r="E63" s="5004">
        <v>0</v>
      </c>
    </row>
    <row r="64" spans="2:5">
      <c r="B64" s="4978" t="s">
        <v>13</v>
      </c>
      <c r="C64" s="4979" t="s">
        <v>275</v>
      </c>
      <c r="D64" s="5003">
        <v>0</v>
      </c>
      <c r="E64" s="5004">
        <v>0</v>
      </c>
    </row>
    <row r="65" spans="2:5">
      <c r="B65" s="4978" t="s">
        <v>15</v>
      </c>
      <c r="C65" s="4979" t="s">
        <v>16</v>
      </c>
      <c r="D65" s="5003">
        <v>0</v>
      </c>
      <c r="E65" s="5004">
        <v>0</v>
      </c>
    </row>
    <row r="66" spans="2:5">
      <c r="B66" s="4978" t="s">
        <v>38</v>
      </c>
      <c r="C66" s="4979" t="s">
        <v>65</v>
      </c>
      <c r="D66" s="5003">
        <v>0</v>
      </c>
      <c r="E66" s="5004">
        <v>0</v>
      </c>
    </row>
    <row r="67" spans="2:5">
      <c r="B67" s="4991" t="s">
        <v>40</v>
      </c>
      <c r="C67" s="4992" t="s">
        <v>66</v>
      </c>
      <c r="D67" s="5017">
        <v>1583.11</v>
      </c>
      <c r="E67" s="5018">
        <v>1</v>
      </c>
    </row>
    <row r="68" spans="2:5">
      <c r="B68" s="4991" t="s">
        <v>277</v>
      </c>
      <c r="C68" s="4992" t="s">
        <v>278</v>
      </c>
      <c r="D68" s="5017">
        <v>1583.11</v>
      </c>
      <c r="E68" s="5018">
        <v>1</v>
      </c>
    </row>
    <row r="69" spans="2:5">
      <c r="B69" s="4991" t="s">
        <v>279</v>
      </c>
      <c r="C69" s="4992" t="s">
        <v>280</v>
      </c>
      <c r="D69" s="5005">
        <v>0</v>
      </c>
      <c r="E69" s="5006">
        <v>0</v>
      </c>
    </row>
    <row r="70" spans="2:5">
      <c r="B70" s="4991" t="s">
        <v>281</v>
      </c>
      <c r="C70" s="4992" t="s">
        <v>282</v>
      </c>
      <c r="D70" s="5005">
        <v>0</v>
      </c>
      <c r="E70" s="5006">
        <v>0</v>
      </c>
    </row>
    <row r="71" spans="2:5">
      <c r="B71" s="4991" t="s">
        <v>283</v>
      </c>
      <c r="C71" s="4992" t="s">
        <v>284</v>
      </c>
      <c r="D71" s="5005">
        <v>0</v>
      </c>
      <c r="E71" s="5006">
        <v>0</v>
      </c>
    </row>
    <row r="72" spans="2:5" ht="25.5">
      <c r="B72" s="4991" t="s">
        <v>42</v>
      </c>
      <c r="C72" s="4992" t="s">
        <v>67</v>
      </c>
      <c r="D72" s="5005">
        <v>0</v>
      </c>
      <c r="E72" s="5006">
        <v>0</v>
      </c>
    </row>
    <row r="73" spans="2:5">
      <c r="B73" s="4991" t="s">
        <v>285</v>
      </c>
      <c r="C73" s="4992" t="s">
        <v>286</v>
      </c>
      <c r="D73" s="5005">
        <v>0</v>
      </c>
      <c r="E73" s="5006">
        <v>0</v>
      </c>
    </row>
    <row r="74" spans="2:5">
      <c r="B74" s="4991" t="s">
        <v>287</v>
      </c>
      <c r="C74" s="4992" t="s">
        <v>288</v>
      </c>
      <c r="D74" s="5005">
        <v>0</v>
      </c>
      <c r="E74" s="5006">
        <v>0</v>
      </c>
    </row>
    <row r="75" spans="2:5">
      <c r="B75" s="4991" t="s">
        <v>289</v>
      </c>
      <c r="C75" s="4992" t="s">
        <v>290</v>
      </c>
      <c r="D75" s="5003">
        <v>0</v>
      </c>
      <c r="E75" s="5006">
        <v>0</v>
      </c>
    </row>
    <row r="76" spans="2:5">
      <c r="B76" s="4991" t="s">
        <v>291</v>
      </c>
      <c r="C76" s="4992" t="s">
        <v>292</v>
      </c>
      <c r="D76" s="5005">
        <v>0</v>
      </c>
      <c r="E76" s="5006">
        <v>0</v>
      </c>
    </row>
    <row r="77" spans="2:5">
      <c r="B77" s="4991" t="s">
        <v>293</v>
      </c>
      <c r="C77" s="4992" t="s">
        <v>294</v>
      </c>
      <c r="D77" s="5005">
        <v>0</v>
      </c>
      <c r="E77" s="5006">
        <v>0</v>
      </c>
    </row>
    <row r="78" spans="2:5">
      <c r="B78" s="4991" t="s">
        <v>68</v>
      </c>
      <c r="C78" s="4992" t="s">
        <v>69</v>
      </c>
      <c r="D78" s="5005">
        <v>0</v>
      </c>
      <c r="E78" s="5006">
        <v>0</v>
      </c>
    </row>
    <row r="79" spans="2:5">
      <c r="B79" s="4978" t="s">
        <v>70</v>
      </c>
      <c r="C79" s="4979" t="s">
        <v>71</v>
      </c>
      <c r="D79" s="5003">
        <v>0</v>
      </c>
      <c r="E79" s="5004">
        <v>0</v>
      </c>
    </row>
    <row r="80" spans="2:5">
      <c r="B80" s="4978" t="s">
        <v>295</v>
      </c>
      <c r="C80" s="4979" t="s">
        <v>296</v>
      </c>
      <c r="D80" s="5003">
        <v>0</v>
      </c>
      <c r="E80" s="5004">
        <v>0</v>
      </c>
    </row>
    <row r="81" spans="2:5">
      <c r="B81" s="4978" t="s">
        <v>297</v>
      </c>
      <c r="C81" s="4979" t="s">
        <v>298</v>
      </c>
      <c r="D81" s="5003">
        <v>0</v>
      </c>
      <c r="E81" s="5004">
        <v>0</v>
      </c>
    </row>
    <row r="82" spans="2:5">
      <c r="B82" s="4978" t="s">
        <v>299</v>
      </c>
      <c r="C82" s="4979" t="s">
        <v>300</v>
      </c>
      <c r="D82" s="5003">
        <v>0</v>
      </c>
      <c r="E82" s="5004">
        <v>0</v>
      </c>
    </row>
    <row r="83" spans="2:5">
      <c r="B83" s="4978" t="s">
        <v>301</v>
      </c>
      <c r="C83" s="4979" t="s">
        <v>302</v>
      </c>
      <c r="D83" s="5003">
        <v>0</v>
      </c>
      <c r="E83" s="5004">
        <v>0</v>
      </c>
    </row>
    <row r="84" spans="2:5">
      <c r="B84" s="4978" t="s">
        <v>72</v>
      </c>
      <c r="C84" s="4979" t="s">
        <v>73</v>
      </c>
      <c r="D84" s="5003">
        <v>0</v>
      </c>
      <c r="E84" s="5004">
        <v>0</v>
      </c>
    </row>
    <row r="85" spans="2:5">
      <c r="B85" s="4978" t="s">
        <v>74</v>
      </c>
      <c r="C85" s="4979" t="s">
        <v>75</v>
      </c>
      <c r="D85" s="5003">
        <v>0</v>
      </c>
      <c r="E85" s="5004">
        <v>0</v>
      </c>
    </row>
    <row r="86" spans="2:5" ht="13.5" thickBot="1">
      <c r="B86" s="4993" t="s">
        <v>76</v>
      </c>
      <c r="C86" s="4994" t="s">
        <v>77</v>
      </c>
      <c r="D86" s="5007">
        <v>0</v>
      </c>
      <c r="E86" s="5008">
        <v>0</v>
      </c>
    </row>
    <row r="87" spans="2:5" ht="26.25" thickBot="1">
      <c r="B87" s="4995" t="s">
        <v>32</v>
      </c>
      <c r="C87" s="4996" t="s">
        <v>78</v>
      </c>
      <c r="D87" s="4997">
        <v>0</v>
      </c>
      <c r="E87" s="4998">
        <v>0</v>
      </c>
    </row>
    <row r="88" spans="2:5" ht="13.5" thickBot="1">
      <c r="B88" s="4975" t="s">
        <v>79</v>
      </c>
      <c r="C88" s="4976" t="s">
        <v>80</v>
      </c>
      <c r="D88" s="4977">
        <v>0</v>
      </c>
      <c r="E88" s="4988">
        <v>0</v>
      </c>
    </row>
    <row r="89" spans="2:5" ht="13.5" thickBot="1">
      <c r="B89" s="4975" t="s">
        <v>81</v>
      </c>
      <c r="C89" s="4976" t="s">
        <v>82</v>
      </c>
      <c r="D89" s="4977">
        <v>0</v>
      </c>
      <c r="E89" s="4988">
        <v>0</v>
      </c>
    </row>
    <row r="90" spans="2:5" ht="13.5" thickBot="1">
      <c r="B90" s="4975" t="s">
        <v>83</v>
      </c>
      <c r="C90" s="4976" t="s">
        <v>84</v>
      </c>
      <c r="D90" s="4977">
        <v>0</v>
      </c>
      <c r="E90" s="5000">
        <v>0</v>
      </c>
    </row>
    <row r="91" spans="2:5">
      <c r="B91" s="4975" t="s">
        <v>85</v>
      </c>
      <c r="C91" s="4976" t="s">
        <v>86</v>
      </c>
      <c r="D91" s="5013">
        <v>1583.11</v>
      </c>
      <c r="E91" s="5014">
        <v>1</v>
      </c>
    </row>
    <row r="92" spans="2:5">
      <c r="B92" s="4978" t="s">
        <v>5</v>
      </c>
      <c r="C92" s="4979" t="s">
        <v>87</v>
      </c>
      <c r="D92" s="5015">
        <v>1583.11</v>
      </c>
      <c r="E92" s="5016">
        <v>1</v>
      </c>
    </row>
    <row r="93" spans="2:5">
      <c r="B93" s="4978" t="s">
        <v>7</v>
      </c>
      <c r="C93" s="4979" t="s">
        <v>88</v>
      </c>
      <c r="D93" s="5015">
        <v>0</v>
      </c>
      <c r="E93" s="5016">
        <v>0</v>
      </c>
    </row>
    <row r="94" spans="2:5" ht="13.5" thickBot="1">
      <c r="B94" s="4980" t="s">
        <v>9</v>
      </c>
      <c r="C94" s="4981" t="s">
        <v>89</v>
      </c>
      <c r="D94" s="5009">
        <v>0</v>
      </c>
      <c r="E94" s="501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>
  <dimension ref="A1:G94"/>
  <sheetViews>
    <sheetView topLeftCell="A49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209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2991.03</v>
      </c>
      <c r="E9" s="23">
        <f>E10</f>
        <v>32492.65</v>
      </c>
    </row>
    <row r="10" spans="2:5">
      <c r="B10" s="14" t="s">
        <v>5</v>
      </c>
      <c r="C10" s="93" t="s">
        <v>6</v>
      </c>
      <c r="D10" s="175">
        <v>2991.03</v>
      </c>
      <c r="E10" s="226">
        <v>32492.65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2991.03</v>
      </c>
      <c r="E20" s="229">
        <f>E10</f>
        <v>32492.65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88"/>
      <c r="E24" s="23">
        <f>D20</f>
        <v>2991.03</v>
      </c>
    </row>
    <row r="25" spans="2:7">
      <c r="B25" s="21" t="s">
        <v>25</v>
      </c>
      <c r="C25" s="22" t="s">
        <v>26</v>
      </c>
      <c r="D25" s="88">
        <v>2840.41</v>
      </c>
      <c r="E25" s="110">
        <v>29623.45</v>
      </c>
      <c r="F25" s="50"/>
    </row>
    <row r="26" spans="2:7">
      <c r="B26" s="24" t="s">
        <v>27</v>
      </c>
      <c r="C26" s="25" t="s">
        <v>28</v>
      </c>
      <c r="D26" s="89">
        <v>19765.310000000001</v>
      </c>
      <c r="E26" s="111">
        <v>29826.61</v>
      </c>
    </row>
    <row r="27" spans="2:7">
      <c r="B27" s="26" t="s">
        <v>5</v>
      </c>
      <c r="C27" s="15" t="s">
        <v>29</v>
      </c>
      <c r="D27" s="195">
        <v>1000</v>
      </c>
      <c r="E27" s="231">
        <v>11000.01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18765.310000000001</v>
      </c>
      <c r="E29" s="231">
        <v>18826.599999999999</v>
      </c>
    </row>
    <row r="30" spans="2:7">
      <c r="B30" s="24" t="s">
        <v>32</v>
      </c>
      <c r="C30" s="27" t="s">
        <v>33</v>
      </c>
      <c r="D30" s="89">
        <v>16924.900000000001</v>
      </c>
      <c r="E30" s="111">
        <v>203.16</v>
      </c>
      <c r="F30" s="50"/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/>
      <c r="E33" s="231">
        <v>16.559999999999999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14.08</v>
      </c>
      <c r="E35" s="231">
        <v>186.6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16910.82</v>
      </c>
      <c r="E37" s="231"/>
    </row>
    <row r="38" spans="2:6">
      <c r="B38" s="21" t="s">
        <v>44</v>
      </c>
      <c r="C38" s="22" t="s">
        <v>45</v>
      </c>
      <c r="D38" s="88">
        <v>150.62</v>
      </c>
      <c r="E38" s="23">
        <v>-121.83</v>
      </c>
    </row>
    <row r="39" spans="2:6" ht="13.5" thickBot="1">
      <c r="B39" s="30" t="s">
        <v>46</v>
      </c>
      <c r="C39" s="31" t="s">
        <v>47</v>
      </c>
      <c r="D39" s="90">
        <v>2991.0299999999997</v>
      </c>
      <c r="E39" s="242">
        <f>E24+E25+E38</f>
        <v>32492.649999999998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55">
        <v>21.488800000000001</v>
      </c>
    </row>
    <row r="45" spans="2:6" ht="13.5" thickBot="1">
      <c r="B45" s="41" t="s">
        <v>7</v>
      </c>
      <c r="C45" s="42" t="s">
        <v>52</v>
      </c>
      <c r="D45" s="197">
        <v>21.488800000000001</v>
      </c>
      <c r="E45" s="156">
        <v>223.16380000000001</v>
      </c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>
        <v>139.19</v>
      </c>
    </row>
    <row r="48" spans="2:6">
      <c r="B48" s="39" t="s">
        <v>7</v>
      </c>
      <c r="C48" s="40" t="s">
        <v>54</v>
      </c>
      <c r="D48" s="196">
        <v>135.04</v>
      </c>
      <c r="E48" s="154">
        <v>139.22999999999999</v>
      </c>
    </row>
    <row r="49" spans="2:5">
      <c r="B49" s="39" t="s">
        <v>9</v>
      </c>
      <c r="C49" s="40" t="s">
        <v>55</v>
      </c>
      <c r="D49" s="196">
        <v>143.16</v>
      </c>
      <c r="E49" s="154">
        <v>149.79</v>
      </c>
    </row>
    <row r="50" spans="2:5" ht="13.5" thickBot="1">
      <c r="B50" s="41" t="s">
        <v>11</v>
      </c>
      <c r="C50" s="42" t="s">
        <v>52</v>
      </c>
      <c r="D50" s="197">
        <v>139.19</v>
      </c>
      <c r="E50" s="159">
        <v>145.6</v>
      </c>
    </row>
    <row r="51" spans="2:5" ht="13.5" thickBot="1">
      <c r="B51" s="32"/>
      <c r="C51" s="33"/>
      <c r="D51" s="153"/>
      <c r="E51" s="153"/>
    </row>
    <row r="52" spans="2:5" ht="16.5" thickBot="1">
      <c r="B52" s="4982"/>
      <c r="C52" s="4983" t="s">
        <v>56</v>
      </c>
      <c r="D52" s="4984"/>
      <c r="E52" s="4974"/>
    </row>
    <row r="53" spans="2:5" ht="23.25" customHeight="1" thickBot="1">
      <c r="B53" s="6368" t="s">
        <v>57</v>
      </c>
      <c r="C53" s="6369"/>
      <c r="D53" s="4985" t="s">
        <v>58</v>
      </c>
      <c r="E53" s="4986" t="s">
        <v>59</v>
      </c>
    </row>
    <row r="54" spans="2:5" ht="13.5" thickBot="1">
      <c r="B54" s="4987" t="s">
        <v>27</v>
      </c>
      <c r="C54" s="4976" t="s">
        <v>60</v>
      </c>
      <c r="D54" s="5019">
        <v>32492.65</v>
      </c>
      <c r="E54" s="5020">
        <v>1</v>
      </c>
    </row>
    <row r="55" spans="2:5" ht="25.5">
      <c r="B55" s="4989" t="s">
        <v>5</v>
      </c>
      <c r="C55" s="4990" t="s">
        <v>61</v>
      </c>
      <c r="D55" s="5001">
        <v>0</v>
      </c>
      <c r="E55" s="5002">
        <v>0</v>
      </c>
    </row>
    <row r="56" spans="2:5">
      <c r="B56" s="4978" t="s">
        <v>268</v>
      </c>
      <c r="C56" s="245" t="s">
        <v>269</v>
      </c>
      <c r="D56" s="5015">
        <v>0</v>
      </c>
      <c r="E56" s="5016">
        <v>0</v>
      </c>
    </row>
    <row r="57" spans="2:5">
      <c r="B57" s="246" t="s">
        <v>270</v>
      </c>
      <c r="C57" s="245" t="s">
        <v>271</v>
      </c>
      <c r="D57" s="5015">
        <v>0</v>
      </c>
      <c r="E57" s="5016">
        <v>0</v>
      </c>
    </row>
    <row r="58" spans="2:5">
      <c r="B58" s="246" t="s">
        <v>272</v>
      </c>
      <c r="C58" s="245" t="s">
        <v>273</v>
      </c>
      <c r="D58" s="247">
        <v>0</v>
      </c>
      <c r="E58" s="5016">
        <v>0</v>
      </c>
    </row>
    <row r="59" spans="2:5" ht="25.5">
      <c r="B59" s="4978" t="s">
        <v>7</v>
      </c>
      <c r="C59" s="4979" t="s">
        <v>62</v>
      </c>
      <c r="D59" s="5015">
        <v>0</v>
      </c>
      <c r="E59" s="5016">
        <v>0</v>
      </c>
    </row>
    <row r="60" spans="2:5">
      <c r="B60" s="4978" t="s">
        <v>9</v>
      </c>
      <c r="C60" s="4979" t="s">
        <v>63</v>
      </c>
      <c r="D60" s="5015">
        <v>0</v>
      </c>
      <c r="E60" s="5016">
        <v>0</v>
      </c>
    </row>
    <row r="61" spans="2:5">
      <c r="B61" s="4978" t="s">
        <v>274</v>
      </c>
      <c r="C61" s="4979" t="s">
        <v>275</v>
      </c>
      <c r="D61" s="5015">
        <v>0</v>
      </c>
      <c r="E61" s="5016">
        <v>0</v>
      </c>
    </row>
    <row r="62" spans="2:5">
      <c r="B62" s="4978" t="s">
        <v>276</v>
      </c>
      <c r="C62" s="4979" t="s">
        <v>16</v>
      </c>
      <c r="D62" s="5015">
        <v>0</v>
      </c>
      <c r="E62" s="5016">
        <v>0</v>
      </c>
    </row>
    <row r="63" spans="2:5">
      <c r="B63" s="4978" t="s">
        <v>11</v>
      </c>
      <c r="C63" s="4979" t="s">
        <v>64</v>
      </c>
      <c r="D63" s="5015">
        <v>0</v>
      </c>
      <c r="E63" s="5016">
        <v>0</v>
      </c>
    </row>
    <row r="64" spans="2:5">
      <c r="B64" s="4978" t="s">
        <v>13</v>
      </c>
      <c r="C64" s="4979" t="s">
        <v>275</v>
      </c>
      <c r="D64" s="5015">
        <v>0</v>
      </c>
      <c r="E64" s="5016">
        <v>0</v>
      </c>
    </row>
    <row r="65" spans="2:5">
      <c r="B65" s="4978" t="s">
        <v>15</v>
      </c>
      <c r="C65" s="4979" t="s">
        <v>16</v>
      </c>
      <c r="D65" s="5015">
        <v>0</v>
      </c>
      <c r="E65" s="5016">
        <v>0</v>
      </c>
    </row>
    <row r="66" spans="2:5">
      <c r="B66" s="4978" t="s">
        <v>38</v>
      </c>
      <c r="C66" s="4979" t="s">
        <v>65</v>
      </c>
      <c r="D66" s="5015">
        <v>0</v>
      </c>
      <c r="E66" s="5016">
        <v>0</v>
      </c>
    </row>
    <row r="67" spans="2:5">
      <c r="B67" s="4991" t="s">
        <v>40</v>
      </c>
      <c r="C67" s="4992" t="s">
        <v>66</v>
      </c>
      <c r="D67" s="5021">
        <v>32492.65</v>
      </c>
      <c r="E67" s="5022">
        <v>1</v>
      </c>
    </row>
    <row r="68" spans="2:5">
      <c r="B68" s="4991" t="s">
        <v>277</v>
      </c>
      <c r="C68" s="4992" t="s">
        <v>278</v>
      </c>
      <c r="D68" s="5023">
        <v>32492.65</v>
      </c>
      <c r="E68" s="5024">
        <v>1</v>
      </c>
    </row>
    <row r="69" spans="2:5">
      <c r="B69" s="4991" t="s">
        <v>279</v>
      </c>
      <c r="C69" s="4992" t="s">
        <v>280</v>
      </c>
      <c r="D69" s="5017">
        <v>0</v>
      </c>
      <c r="E69" s="5018">
        <v>0</v>
      </c>
    </row>
    <row r="70" spans="2:5">
      <c r="B70" s="4991" t="s">
        <v>281</v>
      </c>
      <c r="C70" s="4992" t="s">
        <v>282</v>
      </c>
      <c r="D70" s="5017">
        <v>0</v>
      </c>
      <c r="E70" s="5018">
        <v>0</v>
      </c>
    </row>
    <row r="71" spans="2:5">
      <c r="B71" s="4991" t="s">
        <v>283</v>
      </c>
      <c r="C71" s="4992" t="s">
        <v>284</v>
      </c>
      <c r="D71" s="5017">
        <v>0</v>
      </c>
      <c r="E71" s="5018">
        <v>0</v>
      </c>
    </row>
    <row r="72" spans="2:5" ht="25.5">
      <c r="B72" s="4991" t="s">
        <v>42</v>
      </c>
      <c r="C72" s="4992" t="s">
        <v>67</v>
      </c>
      <c r="D72" s="5017">
        <v>0</v>
      </c>
      <c r="E72" s="5018">
        <v>0</v>
      </c>
    </row>
    <row r="73" spans="2:5">
      <c r="B73" s="4991" t="s">
        <v>285</v>
      </c>
      <c r="C73" s="4992" t="s">
        <v>286</v>
      </c>
      <c r="D73" s="5017">
        <v>0</v>
      </c>
      <c r="E73" s="5018">
        <v>0</v>
      </c>
    </row>
    <row r="74" spans="2:5">
      <c r="B74" s="4991" t="s">
        <v>287</v>
      </c>
      <c r="C74" s="4992" t="s">
        <v>288</v>
      </c>
      <c r="D74" s="5017">
        <v>0</v>
      </c>
      <c r="E74" s="5018">
        <v>0</v>
      </c>
    </row>
    <row r="75" spans="2:5">
      <c r="B75" s="4991" t="s">
        <v>289</v>
      </c>
      <c r="C75" s="4992" t="s">
        <v>290</v>
      </c>
      <c r="D75" s="5015">
        <v>0</v>
      </c>
      <c r="E75" s="5018">
        <v>0</v>
      </c>
    </row>
    <row r="76" spans="2:5">
      <c r="B76" s="4991" t="s">
        <v>291</v>
      </c>
      <c r="C76" s="4992" t="s">
        <v>292</v>
      </c>
      <c r="D76" s="5017">
        <v>0</v>
      </c>
      <c r="E76" s="5018">
        <v>0</v>
      </c>
    </row>
    <row r="77" spans="2:5">
      <c r="B77" s="4991" t="s">
        <v>293</v>
      </c>
      <c r="C77" s="4992" t="s">
        <v>294</v>
      </c>
      <c r="D77" s="5017">
        <v>0</v>
      </c>
      <c r="E77" s="5018">
        <v>0</v>
      </c>
    </row>
    <row r="78" spans="2:5">
      <c r="B78" s="4991" t="s">
        <v>68</v>
      </c>
      <c r="C78" s="4992" t="s">
        <v>69</v>
      </c>
      <c r="D78" s="5017">
        <v>0</v>
      </c>
      <c r="E78" s="5018">
        <v>0</v>
      </c>
    </row>
    <row r="79" spans="2:5">
      <c r="B79" s="4978" t="s">
        <v>70</v>
      </c>
      <c r="C79" s="4979" t="s">
        <v>71</v>
      </c>
      <c r="D79" s="5015">
        <v>0</v>
      </c>
      <c r="E79" s="5016">
        <v>0</v>
      </c>
    </row>
    <row r="80" spans="2:5">
      <c r="B80" s="4978" t="s">
        <v>295</v>
      </c>
      <c r="C80" s="4979" t="s">
        <v>296</v>
      </c>
      <c r="D80" s="5015">
        <v>0</v>
      </c>
      <c r="E80" s="5016">
        <v>0</v>
      </c>
    </row>
    <row r="81" spans="2:5">
      <c r="B81" s="4978" t="s">
        <v>297</v>
      </c>
      <c r="C81" s="4979" t="s">
        <v>298</v>
      </c>
      <c r="D81" s="5015">
        <v>0</v>
      </c>
      <c r="E81" s="5016">
        <v>0</v>
      </c>
    </row>
    <row r="82" spans="2:5">
      <c r="B82" s="4978" t="s">
        <v>299</v>
      </c>
      <c r="C82" s="4979" t="s">
        <v>300</v>
      </c>
      <c r="D82" s="5015">
        <v>0</v>
      </c>
      <c r="E82" s="5016">
        <v>0</v>
      </c>
    </row>
    <row r="83" spans="2:5">
      <c r="B83" s="4978" t="s">
        <v>301</v>
      </c>
      <c r="C83" s="4979" t="s">
        <v>302</v>
      </c>
      <c r="D83" s="5015">
        <v>0</v>
      </c>
      <c r="E83" s="5016">
        <v>0</v>
      </c>
    </row>
    <row r="84" spans="2:5">
      <c r="B84" s="4978" t="s">
        <v>72</v>
      </c>
      <c r="C84" s="4979" t="s">
        <v>73</v>
      </c>
      <c r="D84" s="5015">
        <v>0</v>
      </c>
      <c r="E84" s="5016">
        <v>0</v>
      </c>
    </row>
    <row r="85" spans="2:5">
      <c r="B85" s="4978" t="s">
        <v>74</v>
      </c>
      <c r="C85" s="4979" t="s">
        <v>75</v>
      </c>
      <c r="D85" s="5015">
        <v>0</v>
      </c>
      <c r="E85" s="5016">
        <v>0</v>
      </c>
    </row>
    <row r="86" spans="2:5" ht="13.5" thickBot="1">
      <c r="B86" s="4993" t="s">
        <v>76</v>
      </c>
      <c r="C86" s="4994" t="s">
        <v>77</v>
      </c>
      <c r="D86" s="5007">
        <v>0</v>
      </c>
      <c r="E86" s="5008">
        <v>0</v>
      </c>
    </row>
    <row r="87" spans="2:5" ht="26.25" thickBot="1">
      <c r="B87" s="4995" t="s">
        <v>32</v>
      </c>
      <c r="C87" s="4996" t="s">
        <v>78</v>
      </c>
      <c r="D87" s="4997">
        <v>0</v>
      </c>
      <c r="E87" s="4998">
        <v>0</v>
      </c>
    </row>
    <row r="88" spans="2:5" ht="13.5" thickBot="1">
      <c r="B88" s="4975" t="s">
        <v>79</v>
      </c>
      <c r="C88" s="4976" t="s">
        <v>80</v>
      </c>
      <c r="D88" s="5013">
        <v>0</v>
      </c>
      <c r="E88" s="5012">
        <v>0</v>
      </c>
    </row>
    <row r="89" spans="2:5" ht="13.5" thickBot="1">
      <c r="B89" s="4975" t="s">
        <v>81</v>
      </c>
      <c r="C89" s="4976" t="s">
        <v>82</v>
      </c>
      <c r="D89" s="5013">
        <v>0</v>
      </c>
      <c r="E89" s="5012">
        <v>0</v>
      </c>
    </row>
    <row r="90" spans="2:5" ht="13.5" thickBot="1">
      <c r="B90" s="4975" t="s">
        <v>83</v>
      </c>
      <c r="C90" s="4976" t="s">
        <v>84</v>
      </c>
      <c r="D90" s="5013">
        <v>0</v>
      </c>
      <c r="E90" s="5000">
        <v>0</v>
      </c>
    </row>
    <row r="91" spans="2:5">
      <c r="B91" s="4975" t="s">
        <v>85</v>
      </c>
      <c r="C91" s="4976" t="s">
        <v>86</v>
      </c>
      <c r="D91" s="5028">
        <v>32492.65</v>
      </c>
      <c r="E91" s="5051">
        <v>1</v>
      </c>
    </row>
    <row r="92" spans="2:5">
      <c r="B92" s="4978" t="s">
        <v>5</v>
      </c>
      <c r="C92" s="4979" t="s">
        <v>87</v>
      </c>
      <c r="D92" s="5055">
        <v>32492.65</v>
      </c>
      <c r="E92" s="5056">
        <v>1</v>
      </c>
    </row>
    <row r="93" spans="2:5">
      <c r="B93" s="4978" t="s">
        <v>7</v>
      </c>
      <c r="C93" s="4979" t="s">
        <v>88</v>
      </c>
      <c r="D93" s="5055">
        <v>0</v>
      </c>
      <c r="E93" s="5056">
        <v>0</v>
      </c>
    </row>
    <row r="94" spans="2:5" ht="13.5" thickBot="1">
      <c r="B94" s="4980" t="s">
        <v>9</v>
      </c>
      <c r="C94" s="4981" t="s">
        <v>89</v>
      </c>
      <c r="D94" s="5009">
        <v>0</v>
      </c>
      <c r="E94" s="501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52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84" t="s">
        <v>204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D10+D11+D13</f>
        <v>201333.5</v>
      </c>
      <c r="E9" s="219"/>
    </row>
    <row r="10" spans="2:5">
      <c r="B10" s="14" t="s">
        <v>5</v>
      </c>
      <c r="C10" s="93" t="s">
        <v>6</v>
      </c>
      <c r="D10" s="175">
        <v>201333.5</v>
      </c>
      <c r="E10" s="220"/>
    </row>
    <row r="11" spans="2:5">
      <c r="B11" s="14" t="s">
        <v>7</v>
      </c>
      <c r="C11" s="93" t="s">
        <v>8</v>
      </c>
      <c r="D11" s="175"/>
      <c r="E11" s="220"/>
    </row>
    <row r="12" spans="2:5" ht="25.5">
      <c r="B12" s="14" t="s">
        <v>9</v>
      </c>
      <c r="C12" s="93" t="s">
        <v>10</v>
      </c>
      <c r="D12" s="175"/>
      <c r="E12" s="220"/>
    </row>
    <row r="13" spans="2:5">
      <c r="B13" s="14" t="s">
        <v>11</v>
      </c>
      <c r="C13" s="93" t="s">
        <v>12</v>
      </c>
      <c r="D13" s="175"/>
      <c r="E13" s="220"/>
    </row>
    <row r="14" spans="2:5">
      <c r="B14" s="14" t="s">
        <v>13</v>
      </c>
      <c r="C14" s="93" t="s">
        <v>14</v>
      </c>
      <c r="D14" s="175"/>
      <c r="E14" s="220"/>
    </row>
    <row r="15" spans="2:5" ht="13.5" thickBot="1">
      <c r="B15" s="14" t="s">
        <v>15</v>
      </c>
      <c r="C15" s="93" t="s">
        <v>16</v>
      </c>
      <c r="D15" s="175"/>
      <c r="E15" s="220"/>
    </row>
    <row r="16" spans="2:5">
      <c r="B16" s="12" t="s">
        <v>17</v>
      </c>
      <c r="C16" s="13" t="s">
        <v>18</v>
      </c>
      <c r="D16" s="95"/>
      <c r="E16" s="219"/>
    </row>
    <row r="17" spans="2:7">
      <c r="B17" s="14" t="s">
        <v>5</v>
      </c>
      <c r="C17" s="93" t="s">
        <v>14</v>
      </c>
      <c r="D17" s="176"/>
      <c r="E17" s="221"/>
    </row>
    <row r="18" spans="2:7" ht="25.5">
      <c r="B18" s="14" t="s">
        <v>7</v>
      </c>
      <c r="C18" s="93" t="s">
        <v>19</v>
      </c>
      <c r="D18" s="175"/>
      <c r="E18" s="220"/>
    </row>
    <row r="19" spans="2:7" ht="13.5" thickBot="1">
      <c r="B19" s="16" t="s">
        <v>9</v>
      </c>
      <c r="C19" s="94" t="s">
        <v>20</v>
      </c>
      <c r="D19" s="177"/>
      <c r="E19" s="222"/>
    </row>
    <row r="20" spans="2:7" ht="13.5" thickBot="1">
      <c r="B20" s="6366" t="s">
        <v>21</v>
      </c>
      <c r="C20" s="6367"/>
      <c r="D20" s="178">
        <f>D9-D16</f>
        <v>201333.5</v>
      </c>
      <c r="E20" s="223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88"/>
      <c r="E24" s="23">
        <f>D20</f>
        <v>201333.5</v>
      </c>
    </row>
    <row r="25" spans="2:7">
      <c r="B25" s="21" t="s">
        <v>25</v>
      </c>
      <c r="C25" s="22" t="s">
        <v>26</v>
      </c>
      <c r="D25" s="88">
        <v>197737.23</v>
      </c>
      <c r="E25" s="110">
        <v>-197406.74999999997</v>
      </c>
      <c r="F25" s="50"/>
    </row>
    <row r="26" spans="2:7">
      <c r="B26" s="24" t="s">
        <v>27</v>
      </c>
      <c r="C26" s="25" t="s">
        <v>28</v>
      </c>
      <c r="D26" s="89">
        <v>200000</v>
      </c>
      <c r="E26" s="111">
        <v>13904.19</v>
      </c>
    </row>
    <row r="27" spans="2:7">
      <c r="B27" s="26" t="s">
        <v>5</v>
      </c>
      <c r="C27" s="15" t="s">
        <v>29</v>
      </c>
      <c r="D27" s="195">
        <v>200000</v>
      </c>
      <c r="E27" s="231"/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/>
      <c r="E29" s="231">
        <v>13904.19</v>
      </c>
    </row>
    <row r="30" spans="2:7">
      <c r="B30" s="24" t="s">
        <v>32</v>
      </c>
      <c r="C30" s="27" t="s">
        <v>33</v>
      </c>
      <c r="D30" s="89">
        <v>2262.77</v>
      </c>
      <c r="E30" s="111">
        <v>211310.93999999997</v>
      </c>
      <c r="F30" s="50"/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98.36</v>
      </c>
      <c r="E33" s="231">
        <v>8.9600000000000009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2164.41</v>
      </c>
      <c r="E35" s="231">
        <v>539.65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/>
      <c r="E37" s="231">
        <v>210762.33</v>
      </c>
    </row>
    <row r="38" spans="2:6">
      <c r="B38" s="21" t="s">
        <v>44</v>
      </c>
      <c r="C38" s="22" t="s">
        <v>45</v>
      </c>
      <c r="D38" s="88">
        <v>3596.27</v>
      </c>
      <c r="E38" s="23">
        <v>-3926.75</v>
      </c>
    </row>
    <row r="39" spans="2:6" ht="13.5" thickBot="1">
      <c r="B39" s="30" t="s">
        <v>46</v>
      </c>
      <c r="C39" s="31" t="s">
        <v>47</v>
      </c>
      <c r="D39" s="90">
        <v>201333.5</v>
      </c>
      <c r="E39" s="242">
        <v>0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73">
        <v>2420.4555999999998</v>
      </c>
    </row>
    <row r="45" spans="2:6" ht="13.5" thickBot="1">
      <c r="B45" s="41" t="s">
        <v>7</v>
      </c>
      <c r="C45" s="42" t="s">
        <v>52</v>
      </c>
      <c r="D45" s="197">
        <v>2420.4555999999998</v>
      </c>
      <c r="E45" s="156"/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>
        <v>83.18</v>
      </c>
    </row>
    <row r="48" spans="2:6">
      <c r="B48" s="39" t="s">
        <v>7</v>
      </c>
      <c r="C48" s="40" t="s">
        <v>54</v>
      </c>
      <c r="D48" s="196">
        <v>75.959999999999994</v>
      </c>
      <c r="E48" s="154">
        <v>74.63</v>
      </c>
    </row>
    <row r="49" spans="2:5">
      <c r="B49" s="39" t="s">
        <v>9</v>
      </c>
      <c r="C49" s="40" t="s">
        <v>55</v>
      </c>
      <c r="D49" s="196">
        <v>86.89</v>
      </c>
      <c r="E49" s="154">
        <v>102.52</v>
      </c>
    </row>
    <row r="50" spans="2:5" ht="13.5" thickBot="1">
      <c r="B50" s="41" t="s">
        <v>11</v>
      </c>
      <c r="C50" s="42" t="s">
        <v>52</v>
      </c>
      <c r="D50" s="197">
        <v>83.18</v>
      </c>
      <c r="E50" s="159"/>
    </row>
    <row r="51" spans="2:5" ht="13.5" thickBot="1">
      <c r="B51" s="32"/>
      <c r="C51" s="33"/>
      <c r="D51" s="153"/>
      <c r="E51" s="153"/>
    </row>
    <row r="52" spans="2:5" ht="16.5" thickBot="1">
      <c r="B52" s="5033"/>
      <c r="C52" s="5034" t="s">
        <v>56</v>
      </c>
      <c r="D52" s="5035"/>
      <c r="E52" s="5025"/>
    </row>
    <row r="53" spans="2:5" ht="23.25" customHeight="1" thickBot="1">
      <c r="B53" s="6368" t="s">
        <v>57</v>
      </c>
      <c r="C53" s="6369"/>
      <c r="D53" s="5036" t="s">
        <v>58</v>
      </c>
      <c r="E53" s="5037" t="s">
        <v>59</v>
      </c>
    </row>
    <row r="54" spans="2:5" ht="13.5" thickBot="1">
      <c r="B54" s="5038" t="s">
        <v>27</v>
      </c>
      <c r="C54" s="5027" t="s">
        <v>60</v>
      </c>
      <c r="D54" s="5039">
        <v>0</v>
      </c>
      <c r="E54" s="5040">
        <v>0</v>
      </c>
    </row>
    <row r="55" spans="2:5" ht="25.5">
      <c r="B55" s="5041" t="s">
        <v>5</v>
      </c>
      <c r="C55" s="5042" t="s">
        <v>61</v>
      </c>
      <c r="D55" s="5053">
        <v>0</v>
      </c>
      <c r="E55" s="5054">
        <v>0</v>
      </c>
    </row>
    <row r="56" spans="2:5">
      <c r="B56" s="5029" t="s">
        <v>268</v>
      </c>
      <c r="C56" s="245" t="s">
        <v>269</v>
      </c>
      <c r="D56" s="5055">
        <v>0</v>
      </c>
      <c r="E56" s="5056">
        <v>0</v>
      </c>
    </row>
    <row r="57" spans="2:5">
      <c r="B57" s="246" t="s">
        <v>270</v>
      </c>
      <c r="C57" s="245" t="s">
        <v>271</v>
      </c>
      <c r="D57" s="5055">
        <v>0</v>
      </c>
      <c r="E57" s="5056">
        <v>0</v>
      </c>
    </row>
    <row r="58" spans="2:5">
      <c r="B58" s="246" t="s">
        <v>272</v>
      </c>
      <c r="C58" s="245" t="s">
        <v>273</v>
      </c>
      <c r="D58" s="247">
        <v>0</v>
      </c>
      <c r="E58" s="5056">
        <v>0</v>
      </c>
    </row>
    <row r="59" spans="2:5" ht="25.5">
      <c r="B59" s="5029" t="s">
        <v>7</v>
      </c>
      <c r="C59" s="5030" t="s">
        <v>62</v>
      </c>
      <c r="D59" s="5055">
        <v>0</v>
      </c>
      <c r="E59" s="5056">
        <v>0</v>
      </c>
    </row>
    <row r="60" spans="2:5">
      <c r="B60" s="5029" t="s">
        <v>9</v>
      </c>
      <c r="C60" s="5030" t="s">
        <v>63</v>
      </c>
      <c r="D60" s="5055">
        <v>0</v>
      </c>
      <c r="E60" s="5056">
        <v>0</v>
      </c>
    </row>
    <row r="61" spans="2:5" ht="24" customHeight="1">
      <c r="B61" s="5029" t="s">
        <v>274</v>
      </c>
      <c r="C61" s="5030" t="s">
        <v>275</v>
      </c>
      <c r="D61" s="5055">
        <v>0</v>
      </c>
      <c r="E61" s="5056">
        <v>0</v>
      </c>
    </row>
    <row r="62" spans="2:5">
      <c r="B62" s="5029" t="s">
        <v>276</v>
      </c>
      <c r="C62" s="5030" t="s">
        <v>16</v>
      </c>
      <c r="D62" s="5055">
        <v>0</v>
      </c>
      <c r="E62" s="5056">
        <v>0</v>
      </c>
    </row>
    <row r="63" spans="2:5">
      <c r="B63" s="5029" t="s">
        <v>11</v>
      </c>
      <c r="C63" s="5030" t="s">
        <v>64</v>
      </c>
      <c r="D63" s="5055">
        <v>0</v>
      </c>
      <c r="E63" s="5056">
        <v>0</v>
      </c>
    </row>
    <row r="64" spans="2:5">
      <c r="B64" s="5029" t="s">
        <v>13</v>
      </c>
      <c r="C64" s="5030" t="s">
        <v>275</v>
      </c>
      <c r="D64" s="5055">
        <v>0</v>
      </c>
      <c r="E64" s="5056">
        <v>0</v>
      </c>
    </row>
    <row r="65" spans="2:5">
      <c r="B65" s="5029" t="s">
        <v>15</v>
      </c>
      <c r="C65" s="5030" t="s">
        <v>16</v>
      </c>
      <c r="D65" s="5055">
        <v>0</v>
      </c>
      <c r="E65" s="5056">
        <v>0</v>
      </c>
    </row>
    <row r="66" spans="2:5">
      <c r="B66" s="5029" t="s">
        <v>38</v>
      </c>
      <c r="C66" s="5030" t="s">
        <v>65</v>
      </c>
      <c r="D66" s="5055">
        <v>0</v>
      </c>
      <c r="E66" s="5056">
        <v>0</v>
      </c>
    </row>
    <row r="67" spans="2:5">
      <c r="B67" s="5043" t="s">
        <v>40</v>
      </c>
      <c r="C67" s="5044" t="s">
        <v>66</v>
      </c>
      <c r="D67" s="5057">
        <v>0</v>
      </c>
      <c r="E67" s="5056">
        <v>0</v>
      </c>
    </row>
    <row r="68" spans="2:5">
      <c r="B68" s="5043" t="s">
        <v>277</v>
      </c>
      <c r="C68" s="5044" t="s">
        <v>278</v>
      </c>
      <c r="D68" s="5057">
        <v>0</v>
      </c>
      <c r="E68" s="5056">
        <v>0</v>
      </c>
    </row>
    <row r="69" spans="2:5">
      <c r="B69" s="5043" t="s">
        <v>279</v>
      </c>
      <c r="C69" s="5044" t="s">
        <v>280</v>
      </c>
      <c r="D69" s="5057">
        <v>0</v>
      </c>
      <c r="E69" s="5058">
        <v>0</v>
      </c>
    </row>
    <row r="70" spans="2:5">
      <c r="B70" s="5043" t="s">
        <v>281</v>
      </c>
      <c r="C70" s="5044" t="s">
        <v>282</v>
      </c>
      <c r="D70" s="5057">
        <v>0</v>
      </c>
      <c r="E70" s="5058">
        <v>0</v>
      </c>
    </row>
    <row r="71" spans="2:5">
      <c r="B71" s="5043" t="s">
        <v>283</v>
      </c>
      <c r="C71" s="5044" t="s">
        <v>284</v>
      </c>
      <c r="D71" s="5057">
        <v>0</v>
      </c>
      <c r="E71" s="5058">
        <v>0</v>
      </c>
    </row>
    <row r="72" spans="2:5" ht="25.5">
      <c r="B72" s="5043" t="s">
        <v>42</v>
      </c>
      <c r="C72" s="5044" t="s">
        <v>67</v>
      </c>
      <c r="D72" s="5057">
        <v>0</v>
      </c>
      <c r="E72" s="5058">
        <v>0</v>
      </c>
    </row>
    <row r="73" spans="2:5">
      <c r="B73" s="5043" t="s">
        <v>285</v>
      </c>
      <c r="C73" s="5044" t="s">
        <v>286</v>
      </c>
      <c r="D73" s="5057">
        <v>0</v>
      </c>
      <c r="E73" s="5058">
        <v>0</v>
      </c>
    </row>
    <row r="74" spans="2:5">
      <c r="B74" s="5043" t="s">
        <v>287</v>
      </c>
      <c r="C74" s="5044" t="s">
        <v>288</v>
      </c>
      <c r="D74" s="5057">
        <v>0</v>
      </c>
      <c r="E74" s="5058">
        <v>0</v>
      </c>
    </row>
    <row r="75" spans="2:5">
      <c r="B75" s="5043" t="s">
        <v>289</v>
      </c>
      <c r="C75" s="5044" t="s">
        <v>290</v>
      </c>
      <c r="D75" s="5055">
        <v>0</v>
      </c>
      <c r="E75" s="5058">
        <v>0</v>
      </c>
    </row>
    <row r="76" spans="2:5">
      <c r="B76" s="5043" t="s">
        <v>291</v>
      </c>
      <c r="C76" s="5044" t="s">
        <v>292</v>
      </c>
      <c r="D76" s="5057">
        <v>0</v>
      </c>
      <c r="E76" s="5058">
        <v>0</v>
      </c>
    </row>
    <row r="77" spans="2:5">
      <c r="B77" s="5043" t="s">
        <v>293</v>
      </c>
      <c r="C77" s="5044" t="s">
        <v>294</v>
      </c>
      <c r="D77" s="5057">
        <v>0</v>
      </c>
      <c r="E77" s="5058">
        <v>0</v>
      </c>
    </row>
    <row r="78" spans="2:5">
      <c r="B78" s="5043" t="s">
        <v>68</v>
      </c>
      <c r="C78" s="5044" t="s">
        <v>69</v>
      </c>
      <c r="D78" s="5057">
        <v>0</v>
      </c>
      <c r="E78" s="5058">
        <v>0</v>
      </c>
    </row>
    <row r="79" spans="2:5">
      <c r="B79" s="5029" t="s">
        <v>70</v>
      </c>
      <c r="C79" s="5030" t="s">
        <v>71</v>
      </c>
      <c r="D79" s="5055">
        <v>0</v>
      </c>
      <c r="E79" s="5056">
        <v>0</v>
      </c>
    </row>
    <row r="80" spans="2:5">
      <c r="B80" s="5029" t="s">
        <v>295</v>
      </c>
      <c r="C80" s="5030" t="s">
        <v>296</v>
      </c>
      <c r="D80" s="5055">
        <v>0</v>
      </c>
      <c r="E80" s="5056">
        <v>0</v>
      </c>
    </row>
    <row r="81" spans="2:5">
      <c r="B81" s="5029" t="s">
        <v>297</v>
      </c>
      <c r="C81" s="5030" t="s">
        <v>298</v>
      </c>
      <c r="D81" s="5055">
        <v>0</v>
      </c>
      <c r="E81" s="5056">
        <v>0</v>
      </c>
    </row>
    <row r="82" spans="2:5">
      <c r="B82" s="5029" t="s">
        <v>299</v>
      </c>
      <c r="C82" s="5030" t="s">
        <v>300</v>
      </c>
      <c r="D82" s="5055">
        <v>0</v>
      </c>
      <c r="E82" s="5056">
        <v>0</v>
      </c>
    </row>
    <row r="83" spans="2:5">
      <c r="B83" s="5029" t="s">
        <v>301</v>
      </c>
      <c r="C83" s="5030" t="s">
        <v>302</v>
      </c>
      <c r="D83" s="5055">
        <v>0</v>
      </c>
      <c r="E83" s="5056">
        <v>0</v>
      </c>
    </row>
    <row r="84" spans="2:5">
      <c r="B84" s="5029" t="s">
        <v>72</v>
      </c>
      <c r="C84" s="5030" t="s">
        <v>73</v>
      </c>
      <c r="D84" s="5055">
        <v>0</v>
      </c>
      <c r="E84" s="5056">
        <v>0</v>
      </c>
    </row>
    <row r="85" spans="2:5">
      <c r="B85" s="5029" t="s">
        <v>74</v>
      </c>
      <c r="C85" s="5030" t="s">
        <v>75</v>
      </c>
      <c r="D85" s="5055">
        <v>0</v>
      </c>
      <c r="E85" s="5056">
        <v>0</v>
      </c>
    </row>
    <row r="86" spans="2:5" ht="13.5" thickBot="1">
      <c r="B86" s="5045" t="s">
        <v>76</v>
      </c>
      <c r="C86" s="5046" t="s">
        <v>77</v>
      </c>
      <c r="D86" s="5059">
        <v>0</v>
      </c>
      <c r="E86" s="5060">
        <v>0</v>
      </c>
    </row>
    <row r="87" spans="2:5" ht="26.25" thickBot="1">
      <c r="B87" s="5047" t="s">
        <v>32</v>
      </c>
      <c r="C87" s="5048" t="s">
        <v>78</v>
      </c>
      <c r="D87" s="5049">
        <v>0</v>
      </c>
      <c r="E87" s="5050">
        <v>0</v>
      </c>
    </row>
    <row r="88" spans="2:5" ht="13.5" thickBot="1">
      <c r="B88" s="5026" t="s">
        <v>79</v>
      </c>
      <c r="C88" s="5027" t="s">
        <v>80</v>
      </c>
      <c r="D88" s="5028">
        <v>0</v>
      </c>
      <c r="E88" s="5040">
        <v>0</v>
      </c>
    </row>
    <row r="89" spans="2:5" ht="13.5" thickBot="1">
      <c r="B89" s="5026" t="s">
        <v>81</v>
      </c>
      <c r="C89" s="5027" t="s">
        <v>82</v>
      </c>
      <c r="D89" s="5028">
        <v>0</v>
      </c>
      <c r="E89" s="5040">
        <v>0</v>
      </c>
    </row>
    <row r="90" spans="2:5" ht="13.5" thickBot="1">
      <c r="B90" s="5026" t="s">
        <v>83</v>
      </c>
      <c r="C90" s="5027" t="s">
        <v>84</v>
      </c>
      <c r="D90" s="5028">
        <v>0</v>
      </c>
      <c r="E90" s="5052">
        <v>0</v>
      </c>
    </row>
    <row r="91" spans="2:5">
      <c r="B91" s="5026" t="s">
        <v>85</v>
      </c>
      <c r="C91" s="5027" t="s">
        <v>86</v>
      </c>
      <c r="D91" s="5028">
        <v>0</v>
      </c>
      <c r="E91" s="5051">
        <v>0</v>
      </c>
    </row>
    <row r="92" spans="2:5">
      <c r="B92" s="5029" t="s">
        <v>5</v>
      </c>
      <c r="C92" s="5030" t="s">
        <v>87</v>
      </c>
      <c r="D92" s="5055">
        <v>0</v>
      </c>
      <c r="E92" s="5056">
        <v>0</v>
      </c>
    </row>
    <row r="93" spans="2:5">
      <c r="B93" s="5029" t="s">
        <v>7</v>
      </c>
      <c r="C93" s="5030" t="s">
        <v>88</v>
      </c>
      <c r="D93" s="5055">
        <v>0</v>
      </c>
      <c r="E93" s="5056">
        <v>0</v>
      </c>
    </row>
    <row r="94" spans="2:5" ht="13.5" thickBot="1">
      <c r="B94" s="5031" t="s">
        <v>9</v>
      </c>
      <c r="C94" s="5032" t="s">
        <v>89</v>
      </c>
      <c r="D94" s="5061">
        <v>0</v>
      </c>
      <c r="E94" s="5062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61" zoomScaleNormal="100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84" t="s">
        <v>205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</f>
        <v>481089.33</v>
      </c>
    </row>
    <row r="10" spans="2:5">
      <c r="B10" s="14" t="s">
        <v>5</v>
      </c>
      <c r="C10" s="93" t="s">
        <v>6</v>
      </c>
      <c r="D10" s="175"/>
      <c r="E10" s="226">
        <v>481089.33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E10</f>
        <v>481089.33</v>
      </c>
      <c r="F20" s="167">
        <f>E20-E39</f>
        <v>0</v>
      </c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88"/>
      <c r="E24" s="23"/>
    </row>
    <row r="25" spans="2:7">
      <c r="B25" s="21" t="s">
        <v>25</v>
      </c>
      <c r="C25" s="22" t="s">
        <v>26</v>
      </c>
      <c r="D25" s="88">
        <v>266.78999999999905</v>
      </c>
      <c r="E25" s="110">
        <v>480891.24</v>
      </c>
      <c r="F25" s="50"/>
    </row>
    <row r="26" spans="2:7">
      <c r="B26" s="24" t="s">
        <v>27</v>
      </c>
      <c r="C26" s="25" t="s">
        <v>28</v>
      </c>
      <c r="D26" s="89">
        <v>11993.17</v>
      </c>
      <c r="E26" s="111">
        <v>523969.02</v>
      </c>
    </row>
    <row r="27" spans="2:7">
      <c r="B27" s="26" t="s">
        <v>5</v>
      </c>
      <c r="C27" s="15" t="s">
        <v>29</v>
      </c>
      <c r="D27" s="195"/>
      <c r="E27" s="231">
        <v>175000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11993.17</v>
      </c>
      <c r="E29" s="231">
        <v>348969.02</v>
      </c>
    </row>
    <row r="30" spans="2:7">
      <c r="B30" s="24" t="s">
        <v>32</v>
      </c>
      <c r="C30" s="27" t="s">
        <v>33</v>
      </c>
      <c r="D30" s="89">
        <v>11726.380000000001</v>
      </c>
      <c r="E30" s="111">
        <v>43077.780000000006</v>
      </c>
      <c r="F30" s="50"/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23.07</v>
      </c>
      <c r="E33" s="231">
        <v>252.59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106.55</v>
      </c>
      <c r="E35" s="231">
        <v>3810.82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11596.76</v>
      </c>
      <c r="E37" s="231">
        <v>39014.370000000003</v>
      </c>
    </row>
    <row r="38" spans="2:6">
      <c r="B38" s="21" t="s">
        <v>44</v>
      </c>
      <c r="C38" s="22" t="s">
        <v>45</v>
      </c>
      <c r="D38" s="88">
        <v>-266.79000000000002</v>
      </c>
      <c r="E38" s="23">
        <v>198.09</v>
      </c>
    </row>
    <row r="39" spans="2:6" ht="13.5" thickBot="1">
      <c r="B39" s="30" t="s">
        <v>46</v>
      </c>
      <c r="C39" s="31" t="s">
        <v>47</v>
      </c>
      <c r="D39" s="90"/>
      <c r="E39" s="242">
        <f>E24+E25+E38</f>
        <v>481089.33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55"/>
    </row>
    <row r="45" spans="2:6" ht="13.5" thickBot="1">
      <c r="B45" s="41" t="s">
        <v>7</v>
      </c>
      <c r="C45" s="42" t="s">
        <v>52</v>
      </c>
      <c r="D45" s="197"/>
      <c r="E45" s="156">
        <v>4210.8474999999999</v>
      </c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/>
    </row>
    <row r="48" spans="2:6">
      <c r="B48" s="39" t="s">
        <v>7</v>
      </c>
      <c r="C48" s="40" t="s">
        <v>54</v>
      </c>
      <c r="D48" s="196">
        <v>99.47</v>
      </c>
      <c r="E48" s="154">
        <v>102</v>
      </c>
    </row>
    <row r="49" spans="2:5">
      <c r="B49" s="39" t="s">
        <v>9</v>
      </c>
      <c r="C49" s="40" t="s">
        <v>55</v>
      </c>
      <c r="D49" s="196">
        <v>103.81</v>
      </c>
      <c r="E49" s="154">
        <v>117.55</v>
      </c>
    </row>
    <row r="50" spans="2:5" ht="13.5" thickBot="1">
      <c r="B50" s="41" t="s">
        <v>11</v>
      </c>
      <c r="C50" s="42" t="s">
        <v>52</v>
      </c>
      <c r="D50" s="197"/>
      <c r="E50" s="159">
        <v>114.25</v>
      </c>
    </row>
    <row r="51" spans="2:5" ht="13.5" thickBot="1">
      <c r="B51" s="32"/>
      <c r="C51" s="33"/>
      <c r="D51" s="153"/>
      <c r="E51" s="153"/>
    </row>
    <row r="52" spans="2:5" ht="16.5" thickBot="1">
      <c r="B52" s="5033"/>
      <c r="C52" s="5034" t="s">
        <v>56</v>
      </c>
      <c r="D52" s="5035"/>
      <c r="E52" s="5025"/>
    </row>
    <row r="53" spans="2:5" ht="23.25" customHeight="1" thickBot="1">
      <c r="B53" s="6368" t="s">
        <v>57</v>
      </c>
      <c r="C53" s="6369"/>
      <c r="D53" s="5036" t="s">
        <v>58</v>
      </c>
      <c r="E53" s="5037" t="s">
        <v>59</v>
      </c>
    </row>
    <row r="54" spans="2:5" ht="13.5" thickBot="1">
      <c r="B54" s="5038" t="s">
        <v>27</v>
      </c>
      <c r="C54" s="5027" t="s">
        <v>60</v>
      </c>
      <c r="D54" s="5063">
        <v>481089.33</v>
      </c>
      <c r="E54" s="5064">
        <v>0</v>
      </c>
    </row>
    <row r="55" spans="2:5" ht="25.5">
      <c r="B55" s="5041" t="s">
        <v>5</v>
      </c>
      <c r="C55" s="5042" t="s">
        <v>61</v>
      </c>
      <c r="D55" s="5053">
        <v>0</v>
      </c>
      <c r="E55" s="5054">
        <v>0</v>
      </c>
    </row>
    <row r="56" spans="2:5">
      <c r="B56" s="5029" t="s">
        <v>268</v>
      </c>
      <c r="C56" s="245" t="s">
        <v>269</v>
      </c>
      <c r="D56" s="5055">
        <v>0</v>
      </c>
      <c r="E56" s="5056">
        <v>0</v>
      </c>
    </row>
    <row r="57" spans="2:5">
      <c r="B57" s="246" t="s">
        <v>270</v>
      </c>
      <c r="C57" s="245" t="s">
        <v>271</v>
      </c>
      <c r="D57" s="5055">
        <v>0</v>
      </c>
      <c r="E57" s="5056">
        <v>0</v>
      </c>
    </row>
    <row r="58" spans="2:5">
      <c r="B58" s="246" t="s">
        <v>272</v>
      </c>
      <c r="C58" s="245" t="s">
        <v>273</v>
      </c>
      <c r="D58" s="247">
        <v>0</v>
      </c>
      <c r="E58" s="5056">
        <v>0</v>
      </c>
    </row>
    <row r="59" spans="2:5" ht="25.5">
      <c r="B59" s="5029" t="s">
        <v>7</v>
      </c>
      <c r="C59" s="5030" t="s">
        <v>62</v>
      </c>
      <c r="D59" s="5055">
        <v>0</v>
      </c>
      <c r="E59" s="5056">
        <v>0</v>
      </c>
    </row>
    <row r="60" spans="2:5">
      <c r="B60" s="5029" t="s">
        <v>9</v>
      </c>
      <c r="C60" s="5030" t="s">
        <v>63</v>
      </c>
      <c r="D60" s="5055">
        <v>0</v>
      </c>
      <c r="E60" s="5056">
        <v>0</v>
      </c>
    </row>
    <row r="61" spans="2:5" ht="24" customHeight="1">
      <c r="B61" s="5029" t="s">
        <v>274</v>
      </c>
      <c r="C61" s="5030" t="s">
        <v>275</v>
      </c>
      <c r="D61" s="5055">
        <v>0</v>
      </c>
      <c r="E61" s="5056">
        <v>0</v>
      </c>
    </row>
    <row r="62" spans="2:5">
      <c r="B62" s="5029" t="s">
        <v>276</v>
      </c>
      <c r="C62" s="5030" t="s">
        <v>16</v>
      </c>
      <c r="D62" s="5055">
        <v>0</v>
      </c>
      <c r="E62" s="5056">
        <v>0</v>
      </c>
    </row>
    <row r="63" spans="2:5">
      <c r="B63" s="5029" t="s">
        <v>11</v>
      </c>
      <c r="C63" s="5030" t="s">
        <v>64</v>
      </c>
      <c r="D63" s="5055">
        <v>0</v>
      </c>
      <c r="E63" s="5056">
        <v>0</v>
      </c>
    </row>
    <row r="64" spans="2:5">
      <c r="B64" s="5029" t="s">
        <v>13</v>
      </c>
      <c r="C64" s="5030" t="s">
        <v>275</v>
      </c>
      <c r="D64" s="5055">
        <v>0</v>
      </c>
      <c r="E64" s="5056">
        <v>0</v>
      </c>
    </row>
    <row r="65" spans="2:5">
      <c r="B65" s="5029" t="s">
        <v>15</v>
      </c>
      <c r="C65" s="5030" t="s">
        <v>16</v>
      </c>
      <c r="D65" s="5055">
        <v>0</v>
      </c>
      <c r="E65" s="5056">
        <v>0</v>
      </c>
    </row>
    <row r="66" spans="2:5">
      <c r="B66" s="5029" t="s">
        <v>38</v>
      </c>
      <c r="C66" s="5030" t="s">
        <v>65</v>
      </c>
      <c r="D66" s="5055">
        <v>0</v>
      </c>
      <c r="E66" s="5056">
        <v>0</v>
      </c>
    </row>
    <row r="67" spans="2:5">
      <c r="B67" s="5043" t="s">
        <v>40</v>
      </c>
      <c r="C67" s="5044" t="s">
        <v>66</v>
      </c>
      <c r="D67" s="5065">
        <v>481089.33</v>
      </c>
      <c r="E67" s="5066">
        <v>0</v>
      </c>
    </row>
    <row r="68" spans="2:5">
      <c r="B68" s="5043" t="s">
        <v>277</v>
      </c>
      <c r="C68" s="5044" t="s">
        <v>278</v>
      </c>
      <c r="D68" s="5067">
        <v>481089.33</v>
      </c>
      <c r="E68" s="5068">
        <v>0</v>
      </c>
    </row>
    <row r="69" spans="2:5">
      <c r="B69" s="5043" t="s">
        <v>279</v>
      </c>
      <c r="C69" s="5044" t="s">
        <v>280</v>
      </c>
      <c r="D69" s="5057">
        <v>0</v>
      </c>
      <c r="E69" s="5058">
        <v>0</v>
      </c>
    </row>
    <row r="70" spans="2:5">
      <c r="B70" s="5043" t="s">
        <v>281</v>
      </c>
      <c r="C70" s="5044" t="s">
        <v>282</v>
      </c>
      <c r="D70" s="5057">
        <v>0</v>
      </c>
      <c r="E70" s="5058">
        <v>0</v>
      </c>
    </row>
    <row r="71" spans="2:5">
      <c r="B71" s="5043" t="s">
        <v>283</v>
      </c>
      <c r="C71" s="5044" t="s">
        <v>284</v>
      </c>
      <c r="D71" s="5057">
        <v>0</v>
      </c>
      <c r="E71" s="5058">
        <v>0</v>
      </c>
    </row>
    <row r="72" spans="2:5" ht="25.5">
      <c r="B72" s="5043" t="s">
        <v>42</v>
      </c>
      <c r="C72" s="5044" t="s">
        <v>67</v>
      </c>
      <c r="D72" s="5057">
        <v>0</v>
      </c>
      <c r="E72" s="5058">
        <v>0</v>
      </c>
    </row>
    <row r="73" spans="2:5">
      <c r="B73" s="5043" t="s">
        <v>285</v>
      </c>
      <c r="C73" s="5044" t="s">
        <v>286</v>
      </c>
      <c r="D73" s="5057">
        <v>0</v>
      </c>
      <c r="E73" s="5058">
        <v>0</v>
      </c>
    </row>
    <row r="74" spans="2:5">
      <c r="B74" s="5043" t="s">
        <v>287</v>
      </c>
      <c r="C74" s="5044" t="s">
        <v>288</v>
      </c>
      <c r="D74" s="5057">
        <v>0</v>
      </c>
      <c r="E74" s="5058">
        <v>0</v>
      </c>
    </row>
    <row r="75" spans="2:5">
      <c r="B75" s="5043" t="s">
        <v>289</v>
      </c>
      <c r="C75" s="5044" t="s">
        <v>290</v>
      </c>
      <c r="D75" s="5055">
        <v>0</v>
      </c>
      <c r="E75" s="5058">
        <v>0</v>
      </c>
    </row>
    <row r="76" spans="2:5">
      <c r="B76" s="5043" t="s">
        <v>291</v>
      </c>
      <c r="C76" s="5044" t="s">
        <v>292</v>
      </c>
      <c r="D76" s="5057">
        <v>0</v>
      </c>
      <c r="E76" s="5058">
        <v>0</v>
      </c>
    </row>
    <row r="77" spans="2:5">
      <c r="B77" s="5043" t="s">
        <v>293</v>
      </c>
      <c r="C77" s="5044" t="s">
        <v>294</v>
      </c>
      <c r="D77" s="5057">
        <v>0</v>
      </c>
      <c r="E77" s="5058">
        <v>0</v>
      </c>
    </row>
    <row r="78" spans="2:5">
      <c r="B78" s="5043" t="s">
        <v>68</v>
      </c>
      <c r="C78" s="5044" t="s">
        <v>69</v>
      </c>
      <c r="D78" s="5057">
        <v>0</v>
      </c>
      <c r="E78" s="5058">
        <v>0</v>
      </c>
    </row>
    <row r="79" spans="2:5">
      <c r="B79" s="5029" t="s">
        <v>70</v>
      </c>
      <c r="C79" s="5030" t="s">
        <v>71</v>
      </c>
      <c r="D79" s="5055">
        <v>0</v>
      </c>
      <c r="E79" s="5056">
        <v>0</v>
      </c>
    </row>
    <row r="80" spans="2:5">
      <c r="B80" s="5029" t="s">
        <v>295</v>
      </c>
      <c r="C80" s="5030" t="s">
        <v>296</v>
      </c>
      <c r="D80" s="5055">
        <v>0</v>
      </c>
      <c r="E80" s="5056">
        <v>0</v>
      </c>
    </row>
    <row r="81" spans="2:5">
      <c r="B81" s="5029" t="s">
        <v>297</v>
      </c>
      <c r="C81" s="5030" t="s">
        <v>298</v>
      </c>
      <c r="D81" s="5055">
        <v>0</v>
      </c>
      <c r="E81" s="5056">
        <v>0</v>
      </c>
    </row>
    <row r="82" spans="2:5">
      <c r="B82" s="5029" t="s">
        <v>299</v>
      </c>
      <c r="C82" s="5030" t="s">
        <v>300</v>
      </c>
      <c r="D82" s="5055">
        <v>0</v>
      </c>
      <c r="E82" s="5056">
        <v>0</v>
      </c>
    </row>
    <row r="83" spans="2:5">
      <c r="B83" s="5029" t="s">
        <v>301</v>
      </c>
      <c r="C83" s="5030" t="s">
        <v>302</v>
      </c>
      <c r="D83" s="5055">
        <v>0</v>
      </c>
      <c r="E83" s="5056">
        <v>0</v>
      </c>
    </row>
    <row r="84" spans="2:5">
      <c r="B84" s="5029" t="s">
        <v>72</v>
      </c>
      <c r="C84" s="5030" t="s">
        <v>73</v>
      </c>
      <c r="D84" s="5055">
        <v>0</v>
      </c>
      <c r="E84" s="5056">
        <v>0</v>
      </c>
    </row>
    <row r="85" spans="2:5">
      <c r="B85" s="5029" t="s">
        <v>74</v>
      </c>
      <c r="C85" s="5030" t="s">
        <v>75</v>
      </c>
      <c r="D85" s="5055">
        <v>0</v>
      </c>
      <c r="E85" s="5056">
        <v>0</v>
      </c>
    </row>
    <row r="86" spans="2:5" ht="13.5" thickBot="1">
      <c r="B86" s="5045" t="s">
        <v>76</v>
      </c>
      <c r="C86" s="5046" t="s">
        <v>77</v>
      </c>
      <c r="D86" s="5059">
        <v>0</v>
      </c>
      <c r="E86" s="5060">
        <v>0</v>
      </c>
    </row>
    <row r="87" spans="2:5" ht="26.25" thickBot="1">
      <c r="B87" s="5047" t="s">
        <v>32</v>
      </c>
      <c r="C87" s="5048" t="s">
        <v>78</v>
      </c>
      <c r="D87" s="5049">
        <v>0</v>
      </c>
      <c r="E87" s="5050">
        <v>0</v>
      </c>
    </row>
    <row r="88" spans="2:5" ht="13.5" thickBot="1">
      <c r="B88" s="5026" t="s">
        <v>79</v>
      </c>
      <c r="C88" s="5027" t="s">
        <v>80</v>
      </c>
      <c r="D88" s="5028">
        <v>0</v>
      </c>
      <c r="E88" s="5040">
        <v>0</v>
      </c>
    </row>
    <row r="89" spans="2:5" ht="13.5" thickBot="1">
      <c r="B89" s="5026" t="s">
        <v>81</v>
      </c>
      <c r="C89" s="5027" t="s">
        <v>82</v>
      </c>
      <c r="D89" s="5028">
        <v>0</v>
      </c>
      <c r="E89" s="5040">
        <v>0</v>
      </c>
    </row>
    <row r="90" spans="2:5" ht="13.5" thickBot="1">
      <c r="B90" s="5026" t="s">
        <v>83</v>
      </c>
      <c r="C90" s="5027" t="s">
        <v>84</v>
      </c>
      <c r="D90" s="5028">
        <v>0</v>
      </c>
      <c r="E90" s="5052">
        <v>0</v>
      </c>
    </row>
    <row r="91" spans="2:5">
      <c r="B91" s="5026" t="s">
        <v>85</v>
      </c>
      <c r="C91" s="5027" t="s">
        <v>86</v>
      </c>
      <c r="D91" s="5072">
        <v>481089.33</v>
      </c>
      <c r="E91" s="5094">
        <v>0</v>
      </c>
    </row>
    <row r="92" spans="2:5">
      <c r="B92" s="5029" t="s">
        <v>5</v>
      </c>
      <c r="C92" s="5030" t="s">
        <v>87</v>
      </c>
      <c r="D92" s="5098">
        <v>481089.33</v>
      </c>
      <c r="E92" s="5099">
        <v>0</v>
      </c>
    </row>
    <row r="93" spans="2:5">
      <c r="B93" s="5029" t="s">
        <v>7</v>
      </c>
      <c r="C93" s="5030" t="s">
        <v>88</v>
      </c>
      <c r="D93" s="5098">
        <v>0</v>
      </c>
      <c r="E93" s="5099">
        <v>0</v>
      </c>
    </row>
    <row r="94" spans="2:5" ht="13.5" thickBot="1">
      <c r="B94" s="5031" t="s">
        <v>9</v>
      </c>
      <c r="C94" s="5032" t="s">
        <v>89</v>
      </c>
      <c r="D94" s="5061">
        <v>0</v>
      </c>
      <c r="E94" s="5062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>
  <dimension ref="A1:G94"/>
  <sheetViews>
    <sheetView topLeftCell="A46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210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2.98</v>
      </c>
      <c r="E9" s="23">
        <f>E10</f>
        <v>7843.34</v>
      </c>
    </row>
    <row r="10" spans="2:5">
      <c r="B10" s="14" t="s">
        <v>5</v>
      </c>
      <c r="C10" s="93" t="s">
        <v>6</v>
      </c>
      <c r="D10" s="175">
        <v>2.98</v>
      </c>
      <c r="E10" s="226">
        <v>7843.34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2.98</v>
      </c>
      <c r="E20" s="229">
        <f>E10</f>
        <v>7843.34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11" t="s">
        <v>259</v>
      </c>
    </row>
    <row r="24" spans="2:7" ht="13.5" thickBot="1">
      <c r="B24" s="21" t="s">
        <v>23</v>
      </c>
      <c r="C24" s="22" t="s">
        <v>24</v>
      </c>
      <c r="D24" s="88"/>
      <c r="E24" s="23">
        <f>D20</f>
        <v>2.98</v>
      </c>
    </row>
    <row r="25" spans="2:7">
      <c r="B25" s="21" t="s">
        <v>25</v>
      </c>
      <c r="C25" s="22" t="s">
        <v>26</v>
      </c>
      <c r="D25" s="88">
        <v>1981.22</v>
      </c>
      <c r="E25" s="110">
        <v>9279.84</v>
      </c>
      <c r="F25" s="50"/>
      <c r="G25" s="92"/>
    </row>
    <row r="26" spans="2:7">
      <c r="B26" s="24" t="s">
        <v>27</v>
      </c>
      <c r="C26" s="25" t="s">
        <v>28</v>
      </c>
      <c r="D26" s="89">
        <v>18079.43</v>
      </c>
      <c r="E26" s="111">
        <v>21449.360000000001</v>
      </c>
    </row>
    <row r="27" spans="2:7">
      <c r="B27" s="26" t="s">
        <v>5</v>
      </c>
      <c r="C27" s="15" t="s">
        <v>29</v>
      </c>
      <c r="D27" s="195"/>
      <c r="E27" s="231"/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18079.43</v>
      </c>
      <c r="E29" s="231">
        <v>21449.360000000001</v>
      </c>
    </row>
    <row r="30" spans="2:7">
      <c r="B30" s="24" t="s">
        <v>32</v>
      </c>
      <c r="C30" s="27" t="s">
        <v>33</v>
      </c>
      <c r="D30" s="89">
        <v>16098.210000000001</v>
      </c>
      <c r="E30" s="111">
        <v>12169.52</v>
      </c>
      <c r="F30" s="50"/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1.52</v>
      </c>
      <c r="E33" s="231">
        <v>4.55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57.75</v>
      </c>
      <c r="E35" s="231">
        <v>34.36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16038.94</v>
      </c>
      <c r="E37" s="231">
        <v>12130.61</v>
      </c>
    </row>
    <row r="38" spans="2:6">
      <c r="B38" s="21" t="s">
        <v>44</v>
      </c>
      <c r="C38" s="22" t="s">
        <v>45</v>
      </c>
      <c r="D38" s="88">
        <v>-1978.24</v>
      </c>
      <c r="E38" s="23">
        <v>-1439.48</v>
      </c>
    </row>
    <row r="39" spans="2:6" ht="13.5" thickBot="1">
      <c r="B39" s="30" t="s">
        <v>46</v>
      </c>
      <c r="C39" s="31" t="s">
        <v>47</v>
      </c>
      <c r="D39" s="90">
        <v>2.9800000000000182</v>
      </c>
      <c r="E39" s="242">
        <f>E24+E25+E38</f>
        <v>7843.34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55">
        <v>2.5399999999999999E-2</v>
      </c>
    </row>
    <row r="45" spans="2:6" ht="13.5" thickBot="1">
      <c r="B45" s="41" t="s">
        <v>7</v>
      </c>
      <c r="C45" s="42" t="s">
        <v>52</v>
      </c>
      <c r="D45" s="197">
        <v>2.5399999999999999E-2</v>
      </c>
      <c r="E45" s="156">
        <v>82.232500000000002</v>
      </c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>
        <v>117.29</v>
      </c>
    </row>
    <row r="48" spans="2:6">
      <c r="B48" s="39" t="s">
        <v>7</v>
      </c>
      <c r="C48" s="40" t="s">
        <v>54</v>
      </c>
      <c r="D48" s="196">
        <v>79.64</v>
      </c>
      <c r="E48" s="154">
        <v>75.599999999999994</v>
      </c>
    </row>
    <row r="49" spans="2:5">
      <c r="B49" s="39" t="s">
        <v>9</v>
      </c>
      <c r="C49" s="40" t="s">
        <v>55</v>
      </c>
      <c r="D49" s="196">
        <v>119.5</v>
      </c>
      <c r="E49" s="154">
        <v>132.63999999999999</v>
      </c>
    </row>
    <row r="50" spans="2:5" ht="13.5" thickBot="1">
      <c r="B50" s="41" t="s">
        <v>11</v>
      </c>
      <c r="C50" s="42" t="s">
        <v>52</v>
      </c>
      <c r="D50" s="197">
        <v>117.29</v>
      </c>
      <c r="E50" s="159">
        <v>95.38</v>
      </c>
    </row>
    <row r="51" spans="2:5" ht="13.5" thickBot="1">
      <c r="B51" s="32"/>
      <c r="C51" s="33"/>
      <c r="D51" s="153"/>
      <c r="E51" s="153"/>
    </row>
    <row r="52" spans="2:5" ht="16.5" thickBot="1">
      <c r="B52" s="5077"/>
      <c r="C52" s="5078" t="s">
        <v>56</v>
      </c>
      <c r="D52" s="5079"/>
      <c r="E52" s="5069"/>
    </row>
    <row r="53" spans="2:5" ht="23.25" customHeight="1" thickBot="1">
      <c r="B53" s="6368" t="s">
        <v>57</v>
      </c>
      <c r="C53" s="6369"/>
      <c r="D53" s="5080" t="s">
        <v>58</v>
      </c>
      <c r="E53" s="5081" t="s">
        <v>59</v>
      </c>
    </row>
    <row r="54" spans="2:5" ht="13.5" thickBot="1">
      <c r="B54" s="5082" t="s">
        <v>27</v>
      </c>
      <c r="C54" s="5071" t="s">
        <v>60</v>
      </c>
      <c r="D54" s="5106">
        <v>7843.34</v>
      </c>
      <c r="E54" s="5107">
        <v>1</v>
      </c>
    </row>
    <row r="55" spans="2:5" ht="25.5">
      <c r="B55" s="5084" t="s">
        <v>5</v>
      </c>
      <c r="C55" s="5085" t="s">
        <v>61</v>
      </c>
      <c r="D55" s="5096">
        <v>0</v>
      </c>
      <c r="E55" s="5097">
        <v>0</v>
      </c>
    </row>
    <row r="56" spans="2:5">
      <c r="B56" s="5073" t="s">
        <v>268</v>
      </c>
      <c r="C56" s="245" t="s">
        <v>269</v>
      </c>
      <c r="D56" s="5098">
        <v>0</v>
      </c>
      <c r="E56" s="5099">
        <v>0</v>
      </c>
    </row>
    <row r="57" spans="2:5">
      <c r="B57" s="246" t="s">
        <v>270</v>
      </c>
      <c r="C57" s="245" t="s">
        <v>271</v>
      </c>
      <c r="D57" s="5098">
        <v>0</v>
      </c>
      <c r="E57" s="5099">
        <v>0</v>
      </c>
    </row>
    <row r="58" spans="2:5">
      <c r="B58" s="246" t="s">
        <v>272</v>
      </c>
      <c r="C58" s="245" t="s">
        <v>273</v>
      </c>
      <c r="D58" s="247">
        <v>0</v>
      </c>
      <c r="E58" s="5099">
        <v>0</v>
      </c>
    </row>
    <row r="59" spans="2:5" ht="25.5">
      <c r="B59" s="5073" t="s">
        <v>7</v>
      </c>
      <c r="C59" s="5074" t="s">
        <v>62</v>
      </c>
      <c r="D59" s="5098">
        <v>0</v>
      </c>
      <c r="E59" s="5099">
        <v>0</v>
      </c>
    </row>
    <row r="60" spans="2:5">
      <c r="B60" s="5073" t="s">
        <v>9</v>
      </c>
      <c r="C60" s="5074" t="s">
        <v>63</v>
      </c>
      <c r="D60" s="5098">
        <v>0</v>
      </c>
      <c r="E60" s="5099">
        <v>0</v>
      </c>
    </row>
    <row r="61" spans="2:5">
      <c r="B61" s="5073" t="s">
        <v>274</v>
      </c>
      <c r="C61" s="5074" t="s">
        <v>275</v>
      </c>
      <c r="D61" s="5098">
        <v>0</v>
      </c>
      <c r="E61" s="5099">
        <v>0</v>
      </c>
    </row>
    <row r="62" spans="2:5">
      <c r="B62" s="5073" t="s">
        <v>276</v>
      </c>
      <c r="C62" s="5074" t="s">
        <v>16</v>
      </c>
      <c r="D62" s="5098">
        <v>0</v>
      </c>
      <c r="E62" s="5099">
        <v>0</v>
      </c>
    </row>
    <row r="63" spans="2:5">
      <c r="B63" s="5073" t="s">
        <v>11</v>
      </c>
      <c r="C63" s="5074" t="s">
        <v>64</v>
      </c>
      <c r="D63" s="5098">
        <v>0</v>
      </c>
      <c r="E63" s="5099">
        <v>0</v>
      </c>
    </row>
    <row r="64" spans="2:5">
      <c r="B64" s="5073" t="s">
        <v>13</v>
      </c>
      <c r="C64" s="5074" t="s">
        <v>275</v>
      </c>
      <c r="D64" s="5098">
        <v>0</v>
      </c>
      <c r="E64" s="5099">
        <v>0</v>
      </c>
    </row>
    <row r="65" spans="2:5">
      <c r="B65" s="5073" t="s">
        <v>15</v>
      </c>
      <c r="C65" s="5074" t="s">
        <v>16</v>
      </c>
      <c r="D65" s="5098">
        <v>0</v>
      </c>
      <c r="E65" s="5099">
        <v>0</v>
      </c>
    </row>
    <row r="66" spans="2:5">
      <c r="B66" s="5073" t="s">
        <v>38</v>
      </c>
      <c r="C66" s="5074" t="s">
        <v>65</v>
      </c>
      <c r="D66" s="5098">
        <v>0</v>
      </c>
      <c r="E66" s="5099">
        <v>0</v>
      </c>
    </row>
    <row r="67" spans="2:5">
      <c r="B67" s="5086" t="s">
        <v>40</v>
      </c>
      <c r="C67" s="5087" t="s">
        <v>66</v>
      </c>
      <c r="D67" s="5108">
        <v>7843.34</v>
      </c>
      <c r="E67" s="5109">
        <v>1</v>
      </c>
    </row>
    <row r="68" spans="2:5">
      <c r="B68" s="5086" t="s">
        <v>277</v>
      </c>
      <c r="C68" s="5087" t="s">
        <v>278</v>
      </c>
      <c r="D68" s="5110">
        <v>7843.34</v>
      </c>
      <c r="E68" s="5111">
        <v>1</v>
      </c>
    </row>
    <row r="69" spans="2:5">
      <c r="B69" s="5086" t="s">
        <v>279</v>
      </c>
      <c r="C69" s="5087" t="s">
        <v>280</v>
      </c>
      <c r="D69" s="5100">
        <v>0</v>
      </c>
      <c r="E69" s="5101">
        <v>0</v>
      </c>
    </row>
    <row r="70" spans="2:5">
      <c r="B70" s="5086" t="s">
        <v>281</v>
      </c>
      <c r="C70" s="5087" t="s">
        <v>282</v>
      </c>
      <c r="D70" s="5100">
        <v>0</v>
      </c>
      <c r="E70" s="5101">
        <v>0</v>
      </c>
    </row>
    <row r="71" spans="2:5">
      <c r="B71" s="5086" t="s">
        <v>283</v>
      </c>
      <c r="C71" s="5087" t="s">
        <v>284</v>
      </c>
      <c r="D71" s="5100">
        <v>0</v>
      </c>
      <c r="E71" s="5101">
        <v>0</v>
      </c>
    </row>
    <row r="72" spans="2:5" ht="25.5">
      <c r="B72" s="5086" t="s">
        <v>42</v>
      </c>
      <c r="C72" s="5087" t="s">
        <v>67</v>
      </c>
      <c r="D72" s="5100">
        <v>0</v>
      </c>
      <c r="E72" s="5101">
        <v>0</v>
      </c>
    </row>
    <row r="73" spans="2:5">
      <c r="B73" s="5086" t="s">
        <v>285</v>
      </c>
      <c r="C73" s="5087" t="s">
        <v>286</v>
      </c>
      <c r="D73" s="5100">
        <v>0</v>
      </c>
      <c r="E73" s="5101">
        <v>0</v>
      </c>
    </row>
    <row r="74" spans="2:5">
      <c r="B74" s="5086" t="s">
        <v>287</v>
      </c>
      <c r="C74" s="5087" t="s">
        <v>288</v>
      </c>
      <c r="D74" s="5100">
        <v>0</v>
      </c>
      <c r="E74" s="5101">
        <v>0</v>
      </c>
    </row>
    <row r="75" spans="2:5">
      <c r="B75" s="5086" t="s">
        <v>289</v>
      </c>
      <c r="C75" s="5087" t="s">
        <v>290</v>
      </c>
      <c r="D75" s="5098">
        <v>0</v>
      </c>
      <c r="E75" s="5101">
        <v>0</v>
      </c>
    </row>
    <row r="76" spans="2:5">
      <c r="B76" s="5086" t="s">
        <v>291</v>
      </c>
      <c r="C76" s="5087" t="s">
        <v>292</v>
      </c>
      <c r="D76" s="5100">
        <v>0</v>
      </c>
      <c r="E76" s="5101">
        <v>0</v>
      </c>
    </row>
    <row r="77" spans="2:5">
      <c r="B77" s="5086" t="s">
        <v>293</v>
      </c>
      <c r="C77" s="5087" t="s">
        <v>294</v>
      </c>
      <c r="D77" s="5100">
        <v>0</v>
      </c>
      <c r="E77" s="5101">
        <v>0</v>
      </c>
    </row>
    <row r="78" spans="2:5">
      <c r="B78" s="5086" t="s">
        <v>68</v>
      </c>
      <c r="C78" s="5087" t="s">
        <v>69</v>
      </c>
      <c r="D78" s="5100">
        <v>0</v>
      </c>
      <c r="E78" s="5101">
        <v>0</v>
      </c>
    </row>
    <row r="79" spans="2:5">
      <c r="B79" s="5073" t="s">
        <v>70</v>
      </c>
      <c r="C79" s="5074" t="s">
        <v>71</v>
      </c>
      <c r="D79" s="5098">
        <v>0</v>
      </c>
      <c r="E79" s="5099">
        <v>0</v>
      </c>
    </row>
    <row r="80" spans="2:5">
      <c r="B80" s="5073" t="s">
        <v>295</v>
      </c>
      <c r="C80" s="5074" t="s">
        <v>296</v>
      </c>
      <c r="D80" s="5098">
        <v>0</v>
      </c>
      <c r="E80" s="5099">
        <v>0</v>
      </c>
    </row>
    <row r="81" spans="2:5">
      <c r="B81" s="5073" t="s">
        <v>297</v>
      </c>
      <c r="C81" s="5074" t="s">
        <v>298</v>
      </c>
      <c r="D81" s="5098">
        <v>0</v>
      </c>
      <c r="E81" s="5099">
        <v>0</v>
      </c>
    </row>
    <row r="82" spans="2:5">
      <c r="B82" s="5073" t="s">
        <v>299</v>
      </c>
      <c r="C82" s="5074" t="s">
        <v>300</v>
      </c>
      <c r="D82" s="5098">
        <v>0</v>
      </c>
      <c r="E82" s="5099">
        <v>0</v>
      </c>
    </row>
    <row r="83" spans="2:5">
      <c r="B83" s="5073" t="s">
        <v>301</v>
      </c>
      <c r="C83" s="5074" t="s">
        <v>302</v>
      </c>
      <c r="D83" s="5098">
        <v>0</v>
      </c>
      <c r="E83" s="5099">
        <v>0</v>
      </c>
    </row>
    <row r="84" spans="2:5">
      <c r="B84" s="5073" t="s">
        <v>72</v>
      </c>
      <c r="C84" s="5074" t="s">
        <v>73</v>
      </c>
      <c r="D84" s="5098">
        <v>0</v>
      </c>
      <c r="E84" s="5099">
        <v>0</v>
      </c>
    </row>
    <row r="85" spans="2:5">
      <c r="B85" s="5073" t="s">
        <v>74</v>
      </c>
      <c r="C85" s="5074" t="s">
        <v>75</v>
      </c>
      <c r="D85" s="5098">
        <v>0</v>
      </c>
      <c r="E85" s="5099">
        <v>0</v>
      </c>
    </row>
    <row r="86" spans="2:5" ht="13.5" thickBot="1">
      <c r="B86" s="5088" t="s">
        <v>76</v>
      </c>
      <c r="C86" s="5089" t="s">
        <v>77</v>
      </c>
      <c r="D86" s="5102">
        <v>0</v>
      </c>
      <c r="E86" s="5103">
        <v>0</v>
      </c>
    </row>
    <row r="87" spans="2:5" ht="26.25" thickBot="1">
      <c r="B87" s="5090" t="s">
        <v>32</v>
      </c>
      <c r="C87" s="5091" t="s">
        <v>78</v>
      </c>
      <c r="D87" s="5092">
        <v>0</v>
      </c>
      <c r="E87" s="5093">
        <v>0</v>
      </c>
    </row>
    <row r="88" spans="2:5" ht="13.5" thickBot="1">
      <c r="B88" s="5070" t="s">
        <v>79</v>
      </c>
      <c r="C88" s="5071" t="s">
        <v>80</v>
      </c>
      <c r="D88" s="5072">
        <v>0</v>
      </c>
      <c r="E88" s="5083">
        <v>0</v>
      </c>
    </row>
    <row r="89" spans="2:5" ht="13.5" thickBot="1">
      <c r="B89" s="5070" t="s">
        <v>81</v>
      </c>
      <c r="C89" s="5071" t="s">
        <v>82</v>
      </c>
      <c r="D89" s="5072">
        <v>0</v>
      </c>
      <c r="E89" s="5083">
        <v>0</v>
      </c>
    </row>
    <row r="90" spans="2:5" ht="13.5" thickBot="1">
      <c r="B90" s="5070" t="s">
        <v>83</v>
      </c>
      <c r="C90" s="5071" t="s">
        <v>84</v>
      </c>
      <c r="D90" s="5072">
        <v>0</v>
      </c>
      <c r="E90" s="5095">
        <v>0</v>
      </c>
    </row>
    <row r="91" spans="2:5">
      <c r="B91" s="5070" t="s">
        <v>85</v>
      </c>
      <c r="C91" s="5071" t="s">
        <v>86</v>
      </c>
      <c r="D91" s="5115">
        <v>7843.34</v>
      </c>
      <c r="E91" s="5137">
        <v>1</v>
      </c>
    </row>
    <row r="92" spans="2:5">
      <c r="B92" s="5073" t="s">
        <v>5</v>
      </c>
      <c r="C92" s="5074" t="s">
        <v>87</v>
      </c>
      <c r="D92" s="5141">
        <v>7843.34</v>
      </c>
      <c r="E92" s="5142">
        <v>1</v>
      </c>
    </row>
    <row r="93" spans="2:5">
      <c r="B93" s="5073" t="s">
        <v>7</v>
      </c>
      <c r="C93" s="5074" t="s">
        <v>88</v>
      </c>
      <c r="D93" s="5141">
        <v>0</v>
      </c>
      <c r="E93" s="5142">
        <v>0</v>
      </c>
    </row>
    <row r="94" spans="2:5" ht="13.5" thickBot="1">
      <c r="B94" s="5075" t="s">
        <v>9</v>
      </c>
      <c r="C94" s="5076" t="s">
        <v>89</v>
      </c>
      <c r="D94" s="5104">
        <v>0</v>
      </c>
      <c r="E94" s="5105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>
  <dimension ref="B1:G94"/>
  <sheetViews>
    <sheetView topLeftCell="A55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9.28515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192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2007862.68</v>
      </c>
      <c r="E9" s="23">
        <f>E10+E11+E12+E13</f>
        <v>3325607.39</v>
      </c>
    </row>
    <row r="10" spans="2:5">
      <c r="B10" s="14" t="s">
        <v>5</v>
      </c>
      <c r="C10" s="93" t="s">
        <v>6</v>
      </c>
      <c r="D10" s="175">
        <v>2007862.68</v>
      </c>
      <c r="E10" s="226">
        <v>3325607.39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2007862.68</v>
      </c>
      <c r="E20" s="229">
        <f>E9-E16</f>
        <v>3325607.39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2007862.68</v>
      </c>
    </row>
    <row r="25" spans="2:7">
      <c r="B25" s="21" t="s">
        <v>25</v>
      </c>
      <c r="C25" s="22" t="s">
        <v>26</v>
      </c>
      <c r="D25" s="95">
        <v>2052139.7000000002</v>
      </c>
      <c r="E25" s="110">
        <v>1166420.47</v>
      </c>
      <c r="F25" s="92"/>
      <c r="G25" s="92"/>
    </row>
    <row r="26" spans="2:7">
      <c r="B26" s="24" t="s">
        <v>27</v>
      </c>
      <c r="C26" s="25" t="s">
        <v>28</v>
      </c>
      <c r="D26" s="96">
        <v>2627886.91</v>
      </c>
      <c r="E26" s="111">
        <v>2626667.87</v>
      </c>
      <c r="G26" s="92"/>
    </row>
    <row r="27" spans="2:7">
      <c r="B27" s="26" t="s">
        <v>5</v>
      </c>
      <c r="C27" s="15" t="s">
        <v>29</v>
      </c>
      <c r="D27" s="175">
        <v>2488717.44</v>
      </c>
      <c r="E27" s="231">
        <v>2590692.31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139169.47</v>
      </c>
      <c r="E29" s="231">
        <v>35975.56</v>
      </c>
      <c r="G29" s="92"/>
    </row>
    <row r="30" spans="2:7">
      <c r="B30" s="24" t="s">
        <v>32</v>
      </c>
      <c r="C30" s="27" t="s">
        <v>33</v>
      </c>
      <c r="D30" s="96">
        <v>575747.21</v>
      </c>
      <c r="E30" s="111">
        <v>1460247.4</v>
      </c>
    </row>
    <row r="31" spans="2:7">
      <c r="B31" s="26" t="s">
        <v>5</v>
      </c>
      <c r="C31" s="15" t="s">
        <v>34</v>
      </c>
      <c r="D31" s="175">
        <v>39165</v>
      </c>
      <c r="E31" s="231">
        <v>600155.03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132.16999999999999</v>
      </c>
      <c r="E33" s="231">
        <v>597.16999999999996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10542.91</v>
      </c>
      <c r="E35" s="231">
        <v>51228.2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525907.13</v>
      </c>
      <c r="E37" s="231">
        <v>808267</v>
      </c>
      <c r="F37" s="92"/>
    </row>
    <row r="38" spans="2:6">
      <c r="B38" s="21" t="s">
        <v>44</v>
      </c>
      <c r="C38" s="22" t="s">
        <v>45</v>
      </c>
      <c r="D38" s="95">
        <v>-44277.02</v>
      </c>
      <c r="E38" s="23">
        <v>151324.24</v>
      </c>
    </row>
    <row r="39" spans="2:6" ht="13.5" thickBot="1">
      <c r="B39" s="30" t="s">
        <v>46</v>
      </c>
      <c r="C39" s="31" t="s">
        <v>47</v>
      </c>
      <c r="D39" s="97">
        <v>2007862.6800000002</v>
      </c>
      <c r="E39" s="242">
        <f>E24+E25+E38</f>
        <v>3325607.3899999997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4261.4399999999996</v>
      </c>
    </row>
    <row r="45" spans="2:6" ht="13.5" thickBot="1">
      <c r="B45" s="41" t="s">
        <v>7</v>
      </c>
      <c r="C45" s="49" t="s">
        <v>52</v>
      </c>
      <c r="D45" s="143">
        <v>4261.4399999999996</v>
      </c>
      <c r="E45" s="148">
        <v>6580.67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471.17</v>
      </c>
    </row>
    <row r="48" spans="2:6">
      <c r="B48" s="39" t="s">
        <v>7</v>
      </c>
      <c r="C48" s="48" t="s">
        <v>54</v>
      </c>
      <c r="D48" s="160">
        <v>447.33</v>
      </c>
      <c r="E48" s="154">
        <v>471.89</v>
      </c>
    </row>
    <row r="49" spans="2:5">
      <c r="B49" s="39" t="s">
        <v>9</v>
      </c>
      <c r="C49" s="48" t="s">
        <v>55</v>
      </c>
      <c r="D49" s="160">
        <v>489.62</v>
      </c>
      <c r="E49" s="154">
        <v>538.11</v>
      </c>
    </row>
    <row r="50" spans="2:5" ht="13.5" thickBot="1">
      <c r="B50" s="41" t="s">
        <v>11</v>
      </c>
      <c r="C50" s="49" t="s">
        <v>52</v>
      </c>
      <c r="D50" s="143">
        <v>471.17</v>
      </c>
      <c r="E50" s="152">
        <v>505.36</v>
      </c>
    </row>
    <row r="51" spans="2:5" ht="13.5" thickBot="1">
      <c r="B51" s="32"/>
      <c r="C51" s="33"/>
      <c r="D51" s="153"/>
      <c r="E51" s="153"/>
    </row>
    <row r="52" spans="2:5" ht="16.5" thickBot="1">
      <c r="B52" s="5120"/>
      <c r="C52" s="5121" t="s">
        <v>56</v>
      </c>
      <c r="D52" s="5122"/>
      <c r="E52" s="5112"/>
    </row>
    <row r="53" spans="2:5" ht="23.25" customHeight="1" thickBot="1">
      <c r="B53" s="6368" t="s">
        <v>57</v>
      </c>
      <c r="C53" s="6369"/>
      <c r="D53" s="5123" t="s">
        <v>58</v>
      </c>
      <c r="E53" s="5124" t="s">
        <v>59</v>
      </c>
    </row>
    <row r="54" spans="2:5" ht="13.5" thickBot="1">
      <c r="B54" s="5125" t="s">
        <v>27</v>
      </c>
      <c r="C54" s="5114" t="s">
        <v>60</v>
      </c>
      <c r="D54" s="5149">
        <v>3325607.39</v>
      </c>
      <c r="E54" s="5150">
        <v>1</v>
      </c>
    </row>
    <row r="55" spans="2:5" ht="25.5">
      <c r="B55" s="5127" t="s">
        <v>5</v>
      </c>
      <c r="C55" s="5128" t="s">
        <v>61</v>
      </c>
      <c r="D55" s="5139">
        <v>0</v>
      </c>
      <c r="E55" s="5140">
        <v>0</v>
      </c>
    </row>
    <row r="56" spans="2:5">
      <c r="B56" s="5116" t="s">
        <v>268</v>
      </c>
      <c r="C56" s="245" t="s">
        <v>269</v>
      </c>
      <c r="D56" s="5141">
        <v>0</v>
      </c>
      <c r="E56" s="5142">
        <v>0</v>
      </c>
    </row>
    <row r="57" spans="2:5">
      <c r="B57" s="246" t="s">
        <v>270</v>
      </c>
      <c r="C57" s="245" t="s">
        <v>271</v>
      </c>
      <c r="D57" s="5141">
        <v>0</v>
      </c>
      <c r="E57" s="5142">
        <v>0</v>
      </c>
    </row>
    <row r="58" spans="2:5">
      <c r="B58" s="246" t="s">
        <v>272</v>
      </c>
      <c r="C58" s="245" t="s">
        <v>273</v>
      </c>
      <c r="D58" s="247">
        <v>0</v>
      </c>
      <c r="E58" s="5142">
        <v>0</v>
      </c>
    </row>
    <row r="59" spans="2:5" ht="25.5">
      <c r="B59" s="5116" t="s">
        <v>7</v>
      </c>
      <c r="C59" s="5117" t="s">
        <v>62</v>
      </c>
      <c r="D59" s="5141">
        <v>0</v>
      </c>
      <c r="E59" s="5142">
        <v>0</v>
      </c>
    </row>
    <row r="60" spans="2:5">
      <c r="B60" s="5116" t="s">
        <v>9</v>
      </c>
      <c r="C60" s="5117" t="s">
        <v>63</v>
      </c>
      <c r="D60" s="5141">
        <v>0</v>
      </c>
      <c r="E60" s="5142">
        <v>0</v>
      </c>
    </row>
    <row r="61" spans="2:5">
      <c r="B61" s="5116" t="s">
        <v>274</v>
      </c>
      <c r="C61" s="5117" t="s">
        <v>275</v>
      </c>
      <c r="D61" s="5141">
        <v>0</v>
      </c>
      <c r="E61" s="5142">
        <v>0</v>
      </c>
    </row>
    <row r="62" spans="2:5">
      <c r="B62" s="5116" t="s">
        <v>276</v>
      </c>
      <c r="C62" s="5117" t="s">
        <v>16</v>
      </c>
      <c r="D62" s="5141">
        <v>0</v>
      </c>
      <c r="E62" s="5142">
        <v>0</v>
      </c>
    </row>
    <row r="63" spans="2:5">
      <c r="B63" s="5116" t="s">
        <v>11</v>
      </c>
      <c r="C63" s="5117" t="s">
        <v>64</v>
      </c>
      <c r="D63" s="5141">
        <v>0</v>
      </c>
      <c r="E63" s="5142">
        <v>0</v>
      </c>
    </row>
    <row r="64" spans="2:5">
      <c r="B64" s="5116" t="s">
        <v>13</v>
      </c>
      <c r="C64" s="5117" t="s">
        <v>275</v>
      </c>
      <c r="D64" s="5141">
        <v>0</v>
      </c>
      <c r="E64" s="5142">
        <v>0</v>
      </c>
    </row>
    <row r="65" spans="2:5">
      <c r="B65" s="5116" t="s">
        <v>15</v>
      </c>
      <c r="C65" s="5117" t="s">
        <v>16</v>
      </c>
      <c r="D65" s="5141">
        <v>0</v>
      </c>
      <c r="E65" s="5142">
        <v>0</v>
      </c>
    </row>
    <row r="66" spans="2:5">
      <c r="B66" s="5116" t="s">
        <v>38</v>
      </c>
      <c r="C66" s="5117" t="s">
        <v>65</v>
      </c>
      <c r="D66" s="5141">
        <v>0</v>
      </c>
      <c r="E66" s="5142">
        <v>0</v>
      </c>
    </row>
    <row r="67" spans="2:5">
      <c r="B67" s="5129" t="s">
        <v>40</v>
      </c>
      <c r="C67" s="5130" t="s">
        <v>66</v>
      </c>
      <c r="D67" s="5151">
        <v>3325607.39</v>
      </c>
      <c r="E67" s="5152">
        <v>1</v>
      </c>
    </row>
    <row r="68" spans="2:5">
      <c r="B68" s="5129" t="s">
        <v>277</v>
      </c>
      <c r="C68" s="5130" t="s">
        <v>278</v>
      </c>
      <c r="D68" s="5153">
        <v>3325607.39</v>
      </c>
      <c r="E68" s="5154">
        <v>1</v>
      </c>
    </row>
    <row r="69" spans="2:5">
      <c r="B69" s="5129" t="s">
        <v>279</v>
      </c>
      <c r="C69" s="5130" t="s">
        <v>280</v>
      </c>
      <c r="D69" s="5143">
        <v>0</v>
      </c>
      <c r="E69" s="5144">
        <v>0</v>
      </c>
    </row>
    <row r="70" spans="2:5">
      <c r="B70" s="5129" t="s">
        <v>281</v>
      </c>
      <c r="C70" s="5130" t="s">
        <v>282</v>
      </c>
      <c r="D70" s="5143">
        <v>0</v>
      </c>
      <c r="E70" s="5144">
        <v>0</v>
      </c>
    </row>
    <row r="71" spans="2:5">
      <c r="B71" s="5129" t="s">
        <v>283</v>
      </c>
      <c r="C71" s="5130" t="s">
        <v>284</v>
      </c>
      <c r="D71" s="5143">
        <v>0</v>
      </c>
      <c r="E71" s="5144">
        <v>0</v>
      </c>
    </row>
    <row r="72" spans="2:5" ht="25.5">
      <c r="B72" s="5129" t="s">
        <v>42</v>
      </c>
      <c r="C72" s="5130" t="s">
        <v>67</v>
      </c>
      <c r="D72" s="5143">
        <v>0</v>
      </c>
      <c r="E72" s="5144">
        <v>0</v>
      </c>
    </row>
    <row r="73" spans="2:5">
      <c r="B73" s="5129" t="s">
        <v>285</v>
      </c>
      <c r="C73" s="5130" t="s">
        <v>286</v>
      </c>
      <c r="D73" s="5143">
        <v>0</v>
      </c>
      <c r="E73" s="5144">
        <v>0</v>
      </c>
    </row>
    <row r="74" spans="2:5">
      <c r="B74" s="5129" t="s">
        <v>287</v>
      </c>
      <c r="C74" s="5130" t="s">
        <v>288</v>
      </c>
      <c r="D74" s="5143">
        <v>0</v>
      </c>
      <c r="E74" s="5144">
        <v>0</v>
      </c>
    </row>
    <row r="75" spans="2:5">
      <c r="B75" s="5129" t="s">
        <v>289</v>
      </c>
      <c r="C75" s="5130" t="s">
        <v>290</v>
      </c>
      <c r="D75" s="5141">
        <v>0</v>
      </c>
      <c r="E75" s="5144">
        <v>0</v>
      </c>
    </row>
    <row r="76" spans="2:5">
      <c r="B76" s="5129" t="s">
        <v>291</v>
      </c>
      <c r="C76" s="5130" t="s">
        <v>292</v>
      </c>
      <c r="D76" s="5143">
        <v>0</v>
      </c>
      <c r="E76" s="5144">
        <v>0</v>
      </c>
    </row>
    <row r="77" spans="2:5">
      <c r="B77" s="5129" t="s">
        <v>293</v>
      </c>
      <c r="C77" s="5130" t="s">
        <v>294</v>
      </c>
      <c r="D77" s="5143">
        <v>0</v>
      </c>
      <c r="E77" s="5144">
        <v>0</v>
      </c>
    </row>
    <row r="78" spans="2:5">
      <c r="B78" s="5129" t="s">
        <v>68</v>
      </c>
      <c r="C78" s="5130" t="s">
        <v>69</v>
      </c>
      <c r="D78" s="5143">
        <v>0</v>
      </c>
      <c r="E78" s="5144">
        <v>0</v>
      </c>
    </row>
    <row r="79" spans="2:5">
      <c r="B79" s="5116" t="s">
        <v>70</v>
      </c>
      <c r="C79" s="5117" t="s">
        <v>71</v>
      </c>
      <c r="D79" s="5141">
        <v>0</v>
      </c>
      <c r="E79" s="5142">
        <v>0</v>
      </c>
    </row>
    <row r="80" spans="2:5">
      <c r="B80" s="5116" t="s">
        <v>295</v>
      </c>
      <c r="C80" s="5117" t="s">
        <v>296</v>
      </c>
      <c r="D80" s="5141">
        <v>0</v>
      </c>
      <c r="E80" s="5142">
        <v>0</v>
      </c>
    </row>
    <row r="81" spans="2:5">
      <c r="B81" s="5116" t="s">
        <v>297</v>
      </c>
      <c r="C81" s="5117" t="s">
        <v>298</v>
      </c>
      <c r="D81" s="5141">
        <v>0</v>
      </c>
      <c r="E81" s="5142">
        <v>0</v>
      </c>
    </row>
    <row r="82" spans="2:5">
      <c r="B82" s="5116" t="s">
        <v>299</v>
      </c>
      <c r="C82" s="5117" t="s">
        <v>300</v>
      </c>
      <c r="D82" s="5141">
        <v>0</v>
      </c>
      <c r="E82" s="5142">
        <v>0</v>
      </c>
    </row>
    <row r="83" spans="2:5">
      <c r="B83" s="5116" t="s">
        <v>301</v>
      </c>
      <c r="C83" s="5117" t="s">
        <v>302</v>
      </c>
      <c r="D83" s="5141">
        <v>0</v>
      </c>
      <c r="E83" s="5142">
        <v>0</v>
      </c>
    </row>
    <row r="84" spans="2:5">
      <c r="B84" s="5116" t="s">
        <v>72</v>
      </c>
      <c r="C84" s="5117" t="s">
        <v>73</v>
      </c>
      <c r="D84" s="5141">
        <v>0</v>
      </c>
      <c r="E84" s="5142">
        <v>0</v>
      </c>
    </row>
    <row r="85" spans="2:5">
      <c r="B85" s="5116" t="s">
        <v>74</v>
      </c>
      <c r="C85" s="5117" t="s">
        <v>75</v>
      </c>
      <c r="D85" s="5141">
        <v>0</v>
      </c>
      <c r="E85" s="5142">
        <v>0</v>
      </c>
    </row>
    <row r="86" spans="2:5" ht="13.5" thickBot="1">
      <c r="B86" s="5131" t="s">
        <v>76</v>
      </c>
      <c r="C86" s="5132" t="s">
        <v>77</v>
      </c>
      <c r="D86" s="5145">
        <v>0</v>
      </c>
      <c r="E86" s="5146">
        <v>0</v>
      </c>
    </row>
    <row r="87" spans="2:5" ht="26.25" thickBot="1">
      <c r="B87" s="5133" t="s">
        <v>32</v>
      </c>
      <c r="C87" s="5134" t="s">
        <v>78</v>
      </c>
      <c r="D87" s="5135">
        <v>0</v>
      </c>
      <c r="E87" s="5136">
        <v>0</v>
      </c>
    </row>
    <row r="88" spans="2:5" ht="13.5" thickBot="1">
      <c r="B88" s="5113" t="s">
        <v>79</v>
      </c>
      <c r="C88" s="5114" t="s">
        <v>80</v>
      </c>
      <c r="D88" s="5115">
        <v>0</v>
      </c>
      <c r="E88" s="5126">
        <v>0</v>
      </c>
    </row>
    <row r="89" spans="2:5" ht="13.5" thickBot="1">
      <c r="B89" s="5113" t="s">
        <v>81</v>
      </c>
      <c r="C89" s="5114" t="s">
        <v>82</v>
      </c>
      <c r="D89" s="5115">
        <v>0</v>
      </c>
      <c r="E89" s="5126">
        <v>0</v>
      </c>
    </row>
    <row r="90" spans="2:5" ht="13.5" thickBot="1">
      <c r="B90" s="5113" t="s">
        <v>83</v>
      </c>
      <c r="C90" s="5114" t="s">
        <v>84</v>
      </c>
      <c r="D90" s="5115">
        <v>0</v>
      </c>
      <c r="E90" s="5138">
        <v>0</v>
      </c>
    </row>
    <row r="91" spans="2:5">
      <c r="B91" s="5113" t="s">
        <v>85</v>
      </c>
      <c r="C91" s="5114" t="s">
        <v>86</v>
      </c>
      <c r="D91" s="5158">
        <v>3325607.39</v>
      </c>
      <c r="E91" s="5180">
        <v>1</v>
      </c>
    </row>
    <row r="92" spans="2:5">
      <c r="B92" s="5116" t="s">
        <v>5</v>
      </c>
      <c r="C92" s="5117" t="s">
        <v>87</v>
      </c>
      <c r="D92" s="5184">
        <v>0</v>
      </c>
      <c r="E92" s="5185">
        <v>0</v>
      </c>
    </row>
    <row r="93" spans="2:5">
      <c r="B93" s="5116" t="s">
        <v>7</v>
      </c>
      <c r="C93" s="5117" t="s">
        <v>88</v>
      </c>
      <c r="D93" s="5184">
        <v>3325607.39</v>
      </c>
      <c r="E93" s="5185">
        <v>1</v>
      </c>
    </row>
    <row r="94" spans="2:5" ht="13.5" thickBot="1">
      <c r="B94" s="5118" t="s">
        <v>9</v>
      </c>
      <c r="C94" s="5119" t="s">
        <v>89</v>
      </c>
      <c r="D94" s="5147">
        <v>0</v>
      </c>
      <c r="E94" s="5148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39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4257812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240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71474.740000000005</v>
      </c>
    </row>
    <row r="10" spans="2:5">
      <c r="B10" s="14" t="s">
        <v>5</v>
      </c>
      <c r="C10" s="93" t="s">
        <v>6</v>
      </c>
      <c r="D10" s="175"/>
      <c r="E10" s="226">
        <v>71474.740000000005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71474.740000000005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75797.81</v>
      </c>
      <c r="F25" s="92"/>
    </row>
    <row r="26" spans="2:7">
      <c r="B26" s="24" t="s">
        <v>27</v>
      </c>
      <c r="C26" s="25" t="s">
        <v>28</v>
      </c>
      <c r="D26" s="96"/>
      <c r="E26" s="111">
        <v>99148.599999999991</v>
      </c>
      <c r="G26" s="92"/>
    </row>
    <row r="27" spans="2:7">
      <c r="B27" s="26" t="s">
        <v>5</v>
      </c>
      <c r="C27" s="15" t="s">
        <v>29</v>
      </c>
      <c r="D27" s="175"/>
      <c r="E27" s="231">
        <v>98791.51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357.09</v>
      </c>
    </row>
    <row r="30" spans="2:7">
      <c r="B30" s="24" t="s">
        <v>32</v>
      </c>
      <c r="C30" s="27" t="s">
        <v>33</v>
      </c>
      <c r="D30" s="96"/>
      <c r="E30" s="111">
        <v>23350.79</v>
      </c>
    </row>
    <row r="31" spans="2:7">
      <c r="B31" s="26" t="s">
        <v>5</v>
      </c>
      <c r="C31" s="15" t="s">
        <v>34</v>
      </c>
      <c r="D31" s="175"/>
      <c r="E31" s="231">
        <v>2204.5700000000002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/>
      <c r="E33" s="231">
        <v>76.64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/>
      <c r="E35" s="231">
        <v>392.07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/>
      <c r="E37" s="231">
        <v>20677.509999999998</v>
      </c>
      <c r="F37" s="92"/>
      <c r="G37" s="92"/>
    </row>
    <row r="38" spans="2:7">
      <c r="B38" s="21" t="s">
        <v>44</v>
      </c>
      <c r="C38" s="22" t="s">
        <v>45</v>
      </c>
      <c r="D38" s="95"/>
      <c r="E38" s="23">
        <v>-4323.07</v>
      </c>
    </row>
    <row r="39" spans="2:7" ht="13.5" thickBot="1">
      <c r="B39" s="30" t="s">
        <v>46</v>
      </c>
      <c r="C39" s="31" t="s">
        <v>47</v>
      </c>
      <c r="D39" s="97"/>
      <c r="E39" s="242">
        <f>E24+E25+E38</f>
        <v>71474.739999999991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171"/>
      <c r="C42" s="35" t="s">
        <v>49</v>
      </c>
      <c r="D42" s="98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/>
      <c r="E44" s="144"/>
    </row>
    <row r="45" spans="2:7" ht="13.5" thickBot="1">
      <c r="B45" s="41" t="s">
        <v>7</v>
      </c>
      <c r="C45" s="49" t="s">
        <v>52</v>
      </c>
      <c r="D45" s="143"/>
      <c r="E45" s="148">
        <v>1726.86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/>
      <c r="E47" s="150"/>
    </row>
    <row r="48" spans="2:7">
      <c r="B48" s="39" t="s">
        <v>7</v>
      </c>
      <c r="C48" s="48" t="s">
        <v>54</v>
      </c>
      <c r="D48" s="160"/>
      <c r="E48" s="154">
        <v>38.65</v>
      </c>
    </row>
    <row r="49" spans="2:5">
      <c r="B49" s="39" t="s">
        <v>9</v>
      </c>
      <c r="C49" s="48" t="s">
        <v>55</v>
      </c>
      <c r="D49" s="160"/>
      <c r="E49" s="154">
        <v>47.18</v>
      </c>
    </row>
    <row r="50" spans="2:5" ht="13.5" thickBot="1">
      <c r="B50" s="41" t="s">
        <v>11</v>
      </c>
      <c r="C50" s="49" t="s">
        <v>52</v>
      </c>
      <c r="D50" s="143"/>
      <c r="E50" s="152">
        <v>41.39</v>
      </c>
    </row>
    <row r="51" spans="2:5" ht="13.5" thickBot="1">
      <c r="B51" s="32"/>
      <c r="C51" s="33"/>
      <c r="D51" s="153"/>
      <c r="E51" s="153"/>
    </row>
    <row r="52" spans="2:5" ht="16.5" thickBot="1">
      <c r="B52" s="5163"/>
      <c r="C52" s="5164" t="s">
        <v>56</v>
      </c>
      <c r="D52" s="5165"/>
      <c r="E52" s="5155"/>
    </row>
    <row r="53" spans="2:5" ht="23.25" customHeight="1" thickBot="1">
      <c r="B53" s="6368" t="s">
        <v>57</v>
      </c>
      <c r="C53" s="6369"/>
      <c r="D53" s="5166" t="s">
        <v>58</v>
      </c>
      <c r="E53" s="5167" t="s">
        <v>59</v>
      </c>
    </row>
    <row r="54" spans="2:5" ht="13.5" thickBot="1">
      <c r="B54" s="5168" t="s">
        <v>27</v>
      </c>
      <c r="C54" s="5157" t="s">
        <v>60</v>
      </c>
      <c r="D54" s="5192">
        <v>71474.740000000005</v>
      </c>
      <c r="E54" s="5193">
        <v>1</v>
      </c>
    </row>
    <row r="55" spans="2:5" ht="25.5">
      <c r="B55" s="5170" t="s">
        <v>5</v>
      </c>
      <c r="C55" s="5171" t="s">
        <v>61</v>
      </c>
      <c r="D55" s="5182">
        <v>0</v>
      </c>
      <c r="E55" s="5183">
        <v>0</v>
      </c>
    </row>
    <row r="56" spans="2:5">
      <c r="B56" s="5159" t="s">
        <v>268</v>
      </c>
      <c r="C56" s="245" t="s">
        <v>269</v>
      </c>
      <c r="D56" s="5184">
        <v>0</v>
      </c>
      <c r="E56" s="5185">
        <v>0</v>
      </c>
    </row>
    <row r="57" spans="2:5">
      <c r="B57" s="246" t="s">
        <v>270</v>
      </c>
      <c r="C57" s="245" t="s">
        <v>271</v>
      </c>
      <c r="D57" s="5184">
        <v>0</v>
      </c>
      <c r="E57" s="5185">
        <v>0</v>
      </c>
    </row>
    <row r="58" spans="2:5">
      <c r="B58" s="246" t="s">
        <v>272</v>
      </c>
      <c r="C58" s="245" t="s">
        <v>273</v>
      </c>
      <c r="D58" s="247">
        <v>0</v>
      </c>
      <c r="E58" s="5185">
        <v>0</v>
      </c>
    </row>
    <row r="59" spans="2:5" ht="25.5">
      <c r="B59" s="5159" t="s">
        <v>7</v>
      </c>
      <c r="C59" s="5160" t="s">
        <v>62</v>
      </c>
      <c r="D59" s="5184">
        <v>0</v>
      </c>
      <c r="E59" s="5185">
        <v>0</v>
      </c>
    </row>
    <row r="60" spans="2:5">
      <c r="B60" s="5159" t="s">
        <v>9</v>
      </c>
      <c r="C60" s="5160" t="s">
        <v>63</v>
      </c>
      <c r="D60" s="5184">
        <v>0</v>
      </c>
      <c r="E60" s="5185">
        <v>0</v>
      </c>
    </row>
    <row r="61" spans="2:5">
      <c r="B61" s="5159" t="s">
        <v>274</v>
      </c>
      <c r="C61" s="5160" t="s">
        <v>275</v>
      </c>
      <c r="D61" s="5184">
        <v>0</v>
      </c>
      <c r="E61" s="5185">
        <v>0</v>
      </c>
    </row>
    <row r="62" spans="2:5">
      <c r="B62" s="5159" t="s">
        <v>276</v>
      </c>
      <c r="C62" s="5160" t="s">
        <v>16</v>
      </c>
      <c r="D62" s="5184">
        <v>0</v>
      </c>
      <c r="E62" s="5185">
        <v>0</v>
      </c>
    </row>
    <row r="63" spans="2:5">
      <c r="B63" s="5159" t="s">
        <v>11</v>
      </c>
      <c r="C63" s="5160" t="s">
        <v>64</v>
      </c>
      <c r="D63" s="5184">
        <v>0</v>
      </c>
      <c r="E63" s="5185">
        <v>0</v>
      </c>
    </row>
    <row r="64" spans="2:5">
      <c r="B64" s="5159" t="s">
        <v>13</v>
      </c>
      <c r="C64" s="5160" t="s">
        <v>275</v>
      </c>
      <c r="D64" s="5184">
        <v>0</v>
      </c>
      <c r="E64" s="5185">
        <v>0</v>
      </c>
    </row>
    <row r="65" spans="2:5">
      <c r="B65" s="5159" t="s">
        <v>15</v>
      </c>
      <c r="C65" s="5160" t="s">
        <v>16</v>
      </c>
      <c r="D65" s="5184">
        <v>0</v>
      </c>
      <c r="E65" s="5185">
        <v>0</v>
      </c>
    </row>
    <row r="66" spans="2:5">
      <c r="B66" s="5159" t="s">
        <v>38</v>
      </c>
      <c r="C66" s="5160" t="s">
        <v>65</v>
      </c>
      <c r="D66" s="5184">
        <v>0</v>
      </c>
      <c r="E66" s="5185">
        <v>0</v>
      </c>
    </row>
    <row r="67" spans="2:5">
      <c r="B67" s="5172" t="s">
        <v>40</v>
      </c>
      <c r="C67" s="5173" t="s">
        <v>66</v>
      </c>
      <c r="D67" s="5194">
        <v>71474.740000000005</v>
      </c>
      <c r="E67" s="5195">
        <v>1</v>
      </c>
    </row>
    <row r="68" spans="2:5">
      <c r="B68" s="5172" t="s">
        <v>277</v>
      </c>
      <c r="C68" s="5173" t="s">
        <v>278</v>
      </c>
      <c r="D68" s="5196">
        <v>71474.740000000005</v>
      </c>
      <c r="E68" s="5197">
        <v>1</v>
      </c>
    </row>
    <row r="69" spans="2:5">
      <c r="B69" s="5172" t="s">
        <v>279</v>
      </c>
      <c r="C69" s="5173" t="s">
        <v>280</v>
      </c>
      <c r="D69" s="5186">
        <v>0</v>
      </c>
      <c r="E69" s="5187">
        <v>0</v>
      </c>
    </row>
    <row r="70" spans="2:5">
      <c r="B70" s="5172" t="s">
        <v>281</v>
      </c>
      <c r="C70" s="5173" t="s">
        <v>282</v>
      </c>
      <c r="D70" s="5186">
        <v>0</v>
      </c>
      <c r="E70" s="5187">
        <v>0</v>
      </c>
    </row>
    <row r="71" spans="2:5">
      <c r="B71" s="5172" t="s">
        <v>283</v>
      </c>
      <c r="C71" s="5173" t="s">
        <v>284</v>
      </c>
      <c r="D71" s="5186">
        <v>0</v>
      </c>
      <c r="E71" s="5187">
        <v>0</v>
      </c>
    </row>
    <row r="72" spans="2:5" ht="25.5">
      <c r="B72" s="5172" t="s">
        <v>42</v>
      </c>
      <c r="C72" s="5173" t="s">
        <v>67</v>
      </c>
      <c r="D72" s="5186">
        <v>0</v>
      </c>
      <c r="E72" s="5187">
        <v>0</v>
      </c>
    </row>
    <row r="73" spans="2:5">
      <c r="B73" s="5172" t="s">
        <v>285</v>
      </c>
      <c r="C73" s="5173" t="s">
        <v>286</v>
      </c>
      <c r="D73" s="5186">
        <v>0</v>
      </c>
      <c r="E73" s="5187">
        <v>0</v>
      </c>
    </row>
    <row r="74" spans="2:5">
      <c r="B74" s="5172" t="s">
        <v>287</v>
      </c>
      <c r="C74" s="5173" t="s">
        <v>288</v>
      </c>
      <c r="D74" s="5186">
        <v>0</v>
      </c>
      <c r="E74" s="5187">
        <v>0</v>
      </c>
    </row>
    <row r="75" spans="2:5">
      <c r="B75" s="5172" t="s">
        <v>289</v>
      </c>
      <c r="C75" s="5173" t="s">
        <v>290</v>
      </c>
      <c r="D75" s="5184">
        <v>0</v>
      </c>
      <c r="E75" s="5187">
        <v>0</v>
      </c>
    </row>
    <row r="76" spans="2:5">
      <c r="B76" s="5172" t="s">
        <v>291</v>
      </c>
      <c r="C76" s="5173" t="s">
        <v>292</v>
      </c>
      <c r="D76" s="5186">
        <v>0</v>
      </c>
      <c r="E76" s="5187">
        <v>0</v>
      </c>
    </row>
    <row r="77" spans="2:5">
      <c r="B77" s="5172" t="s">
        <v>293</v>
      </c>
      <c r="C77" s="5173" t="s">
        <v>294</v>
      </c>
      <c r="D77" s="5186">
        <v>0</v>
      </c>
      <c r="E77" s="5187">
        <v>0</v>
      </c>
    </row>
    <row r="78" spans="2:5">
      <c r="B78" s="5172" t="s">
        <v>68</v>
      </c>
      <c r="C78" s="5173" t="s">
        <v>69</v>
      </c>
      <c r="D78" s="5186">
        <v>0</v>
      </c>
      <c r="E78" s="5187">
        <v>0</v>
      </c>
    </row>
    <row r="79" spans="2:5">
      <c r="B79" s="5159" t="s">
        <v>70</v>
      </c>
      <c r="C79" s="5160" t="s">
        <v>71</v>
      </c>
      <c r="D79" s="5184">
        <v>0</v>
      </c>
      <c r="E79" s="5185">
        <v>0</v>
      </c>
    </row>
    <row r="80" spans="2:5">
      <c r="B80" s="5159" t="s">
        <v>295</v>
      </c>
      <c r="C80" s="5160" t="s">
        <v>296</v>
      </c>
      <c r="D80" s="5184">
        <v>0</v>
      </c>
      <c r="E80" s="5185">
        <v>0</v>
      </c>
    </row>
    <row r="81" spans="2:5">
      <c r="B81" s="5159" t="s">
        <v>297</v>
      </c>
      <c r="C81" s="5160" t="s">
        <v>298</v>
      </c>
      <c r="D81" s="5184">
        <v>0</v>
      </c>
      <c r="E81" s="5185">
        <v>0</v>
      </c>
    </row>
    <row r="82" spans="2:5">
      <c r="B82" s="5159" t="s">
        <v>299</v>
      </c>
      <c r="C82" s="5160" t="s">
        <v>300</v>
      </c>
      <c r="D82" s="5184">
        <v>0</v>
      </c>
      <c r="E82" s="5185">
        <v>0</v>
      </c>
    </row>
    <row r="83" spans="2:5">
      <c r="B83" s="5159" t="s">
        <v>301</v>
      </c>
      <c r="C83" s="5160" t="s">
        <v>302</v>
      </c>
      <c r="D83" s="5184">
        <v>0</v>
      </c>
      <c r="E83" s="5185">
        <v>0</v>
      </c>
    </row>
    <row r="84" spans="2:5">
      <c r="B84" s="5159" t="s">
        <v>72</v>
      </c>
      <c r="C84" s="5160" t="s">
        <v>73</v>
      </c>
      <c r="D84" s="5184">
        <v>0</v>
      </c>
      <c r="E84" s="5185">
        <v>0</v>
      </c>
    </row>
    <row r="85" spans="2:5">
      <c r="B85" s="5159" t="s">
        <v>74</v>
      </c>
      <c r="C85" s="5160" t="s">
        <v>75</v>
      </c>
      <c r="D85" s="5184">
        <v>0</v>
      </c>
      <c r="E85" s="5185">
        <v>0</v>
      </c>
    </row>
    <row r="86" spans="2:5" ht="13.5" thickBot="1">
      <c r="B86" s="5174" t="s">
        <v>76</v>
      </c>
      <c r="C86" s="5175" t="s">
        <v>77</v>
      </c>
      <c r="D86" s="5188">
        <v>0</v>
      </c>
      <c r="E86" s="5189">
        <v>0</v>
      </c>
    </row>
    <row r="87" spans="2:5" ht="26.25" thickBot="1">
      <c r="B87" s="5176" t="s">
        <v>32</v>
      </c>
      <c r="C87" s="5177" t="s">
        <v>78</v>
      </c>
      <c r="D87" s="5178">
        <v>0</v>
      </c>
      <c r="E87" s="5179">
        <v>0</v>
      </c>
    </row>
    <row r="88" spans="2:5" ht="13.5" thickBot="1">
      <c r="B88" s="5156" t="s">
        <v>79</v>
      </c>
      <c r="C88" s="5157" t="s">
        <v>80</v>
      </c>
      <c r="D88" s="5158">
        <v>0</v>
      </c>
      <c r="E88" s="5169">
        <v>0</v>
      </c>
    </row>
    <row r="89" spans="2:5" ht="13.5" thickBot="1">
      <c r="B89" s="5156" t="s">
        <v>81</v>
      </c>
      <c r="C89" s="5157" t="s">
        <v>82</v>
      </c>
      <c r="D89" s="5158">
        <v>0</v>
      </c>
      <c r="E89" s="5169">
        <v>0</v>
      </c>
    </row>
    <row r="90" spans="2:5" ht="13.5" thickBot="1">
      <c r="B90" s="5156" t="s">
        <v>83</v>
      </c>
      <c r="C90" s="5157" t="s">
        <v>84</v>
      </c>
      <c r="D90" s="5158">
        <v>0</v>
      </c>
      <c r="E90" s="5181">
        <v>0</v>
      </c>
    </row>
    <row r="91" spans="2:5">
      <c r="B91" s="5156" t="s">
        <v>85</v>
      </c>
      <c r="C91" s="5157" t="s">
        <v>86</v>
      </c>
      <c r="D91" s="5201">
        <v>71474.740000000005</v>
      </c>
      <c r="E91" s="5223">
        <v>1</v>
      </c>
    </row>
    <row r="92" spans="2:5">
      <c r="B92" s="5159" t="s">
        <v>5</v>
      </c>
      <c r="C92" s="5160" t="s">
        <v>87</v>
      </c>
      <c r="D92" s="5227">
        <v>0</v>
      </c>
      <c r="E92" s="5228">
        <v>0</v>
      </c>
    </row>
    <row r="93" spans="2:5">
      <c r="B93" s="5159" t="s">
        <v>7</v>
      </c>
      <c r="C93" s="5160" t="s">
        <v>88</v>
      </c>
      <c r="D93" s="5227">
        <v>71474.740000000005</v>
      </c>
      <c r="E93" s="5228">
        <v>1</v>
      </c>
    </row>
    <row r="94" spans="2:5" ht="13.5" thickBot="1">
      <c r="B94" s="5161" t="s">
        <v>9</v>
      </c>
      <c r="C94" s="5162" t="s">
        <v>89</v>
      </c>
      <c r="D94" s="5190">
        <v>0</v>
      </c>
      <c r="E94" s="5191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0.285156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122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22455628.710000001</v>
      </c>
      <c r="E9" s="23">
        <f>E10+E11+E12+E13</f>
        <v>30703264.960000001</v>
      </c>
    </row>
    <row r="10" spans="2:5">
      <c r="B10" s="14" t="s">
        <v>5</v>
      </c>
      <c r="C10" s="93" t="s">
        <v>6</v>
      </c>
      <c r="D10" s="175">
        <f>19813939.97+2579765.64</f>
        <v>22393705.609999999</v>
      </c>
      <c r="E10" s="226">
        <f>27886470.28+2814154.79</f>
        <v>30700625.07</v>
      </c>
    </row>
    <row r="11" spans="2:5">
      <c r="B11" s="14" t="s">
        <v>7</v>
      </c>
      <c r="C11" s="93" t="s">
        <v>8</v>
      </c>
      <c r="D11" s="175">
        <v>266.18</v>
      </c>
      <c r="E11" s="226">
        <v>22.59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61656.92</v>
      </c>
      <c r="E13" s="226">
        <f>E14</f>
        <v>2617.3000000000002</v>
      </c>
    </row>
    <row r="14" spans="2:5">
      <c r="B14" s="14" t="s">
        <v>13</v>
      </c>
      <c r="C14" s="93" t="s">
        <v>14</v>
      </c>
      <c r="D14" s="175">
        <v>61656.92</v>
      </c>
      <c r="E14" s="226">
        <v>2617.3000000000002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213098.69</v>
      </c>
      <c r="E16" s="23">
        <f>E17+E18+E19</f>
        <v>6710.02</v>
      </c>
    </row>
    <row r="17" spans="2:9">
      <c r="B17" s="14" t="s">
        <v>5</v>
      </c>
      <c r="C17" s="93" t="s">
        <v>14</v>
      </c>
      <c r="D17" s="176">
        <v>213098.69</v>
      </c>
      <c r="E17" s="227">
        <v>6710.02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22242530.02</v>
      </c>
      <c r="E20" s="229">
        <f>E9-E16</f>
        <v>30696554.940000001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26307782.68</v>
      </c>
      <c r="E24" s="23">
        <f>D20</f>
        <v>22242530.02</v>
      </c>
      <c r="I24" s="236"/>
    </row>
    <row r="25" spans="2:9">
      <c r="B25" s="21" t="s">
        <v>25</v>
      </c>
      <c r="C25" s="22" t="s">
        <v>26</v>
      </c>
      <c r="D25" s="95">
        <v>-4451094.7700000014</v>
      </c>
      <c r="E25" s="110">
        <v>9785394.75</v>
      </c>
      <c r="F25" s="105"/>
      <c r="G25" s="92"/>
      <c r="I25" s="236"/>
    </row>
    <row r="26" spans="2:9">
      <c r="B26" s="24" t="s">
        <v>27</v>
      </c>
      <c r="C26" s="25" t="s">
        <v>28</v>
      </c>
      <c r="D26" s="96">
        <v>6983070.6699999999</v>
      </c>
      <c r="E26" s="111">
        <v>15486418.720000001</v>
      </c>
      <c r="F26" s="105"/>
      <c r="I26" s="236"/>
    </row>
    <row r="27" spans="2:9">
      <c r="B27" s="26" t="s">
        <v>5</v>
      </c>
      <c r="C27" s="15" t="s">
        <v>29</v>
      </c>
      <c r="D27" s="175">
        <v>6177977.1699999999</v>
      </c>
      <c r="E27" s="231">
        <v>11039569.74</v>
      </c>
      <c r="F27" s="105"/>
      <c r="I27" s="236"/>
    </row>
    <row r="28" spans="2:9">
      <c r="B28" s="26" t="s">
        <v>7</v>
      </c>
      <c r="C28" s="15" t="s">
        <v>30</v>
      </c>
      <c r="D28" s="175"/>
      <c r="E28" s="231"/>
      <c r="F28" s="105"/>
      <c r="I28" s="236"/>
    </row>
    <row r="29" spans="2:9">
      <c r="B29" s="26" t="s">
        <v>9</v>
      </c>
      <c r="C29" s="15" t="s">
        <v>31</v>
      </c>
      <c r="D29" s="175">
        <v>805093.5</v>
      </c>
      <c r="E29" s="231">
        <v>4446848.9800000004</v>
      </c>
      <c r="F29" s="105"/>
      <c r="I29" s="236"/>
    </row>
    <row r="30" spans="2:9">
      <c r="B30" s="24" t="s">
        <v>32</v>
      </c>
      <c r="C30" s="27" t="s">
        <v>33</v>
      </c>
      <c r="D30" s="96">
        <v>11434165.440000001</v>
      </c>
      <c r="E30" s="111">
        <v>5701023.9699999997</v>
      </c>
      <c r="F30" s="105"/>
      <c r="G30" s="92"/>
      <c r="I30" s="236"/>
    </row>
    <row r="31" spans="2:9">
      <c r="B31" s="26" t="s">
        <v>5</v>
      </c>
      <c r="C31" s="15" t="s">
        <v>34</v>
      </c>
      <c r="D31" s="175">
        <v>1341757.81</v>
      </c>
      <c r="E31" s="231">
        <v>2415088.86</v>
      </c>
      <c r="F31" s="105"/>
      <c r="I31" s="236"/>
    </row>
    <row r="32" spans="2:9">
      <c r="B32" s="26" t="s">
        <v>7</v>
      </c>
      <c r="C32" s="15" t="s">
        <v>35</v>
      </c>
      <c r="D32" s="175"/>
      <c r="E32" s="231"/>
      <c r="F32" s="105"/>
      <c r="I32" s="236"/>
    </row>
    <row r="33" spans="2:9">
      <c r="B33" s="26" t="s">
        <v>9</v>
      </c>
      <c r="C33" s="15" t="s">
        <v>36</v>
      </c>
      <c r="D33" s="175">
        <v>109722.64</v>
      </c>
      <c r="E33" s="231">
        <v>129669.25</v>
      </c>
      <c r="F33" s="105"/>
      <c r="I33" s="236"/>
    </row>
    <row r="34" spans="2:9">
      <c r="B34" s="26" t="s">
        <v>11</v>
      </c>
      <c r="C34" s="15" t="s">
        <v>37</v>
      </c>
      <c r="D34" s="175"/>
      <c r="E34" s="231"/>
      <c r="F34" s="105"/>
      <c r="I34" s="236"/>
    </row>
    <row r="35" spans="2:9" ht="25.5">
      <c r="B35" s="26" t="s">
        <v>38</v>
      </c>
      <c r="C35" s="15" t="s">
        <v>39</v>
      </c>
      <c r="D35" s="175">
        <v>429058.76</v>
      </c>
      <c r="E35" s="231">
        <v>481290.71</v>
      </c>
      <c r="F35" s="105"/>
      <c r="I35" s="236"/>
    </row>
    <row r="36" spans="2:9">
      <c r="B36" s="26" t="s">
        <v>40</v>
      </c>
      <c r="C36" s="15" t="s">
        <v>41</v>
      </c>
      <c r="D36" s="175"/>
      <c r="E36" s="231"/>
      <c r="F36" s="105"/>
      <c r="I36" s="236"/>
    </row>
    <row r="37" spans="2:9" ht="13.5" thickBot="1">
      <c r="B37" s="28" t="s">
        <v>42</v>
      </c>
      <c r="C37" s="29" t="s">
        <v>43</v>
      </c>
      <c r="D37" s="175">
        <v>9553626.2300000004</v>
      </c>
      <c r="E37" s="231">
        <v>2674975.15</v>
      </c>
      <c r="F37" s="105"/>
      <c r="I37" s="236"/>
    </row>
    <row r="38" spans="2:9">
      <c r="B38" s="21" t="s">
        <v>44</v>
      </c>
      <c r="C38" s="22" t="s">
        <v>45</v>
      </c>
      <c r="D38" s="95">
        <v>385842.11</v>
      </c>
      <c r="E38" s="23">
        <v>-1331369.83</v>
      </c>
    </row>
    <row r="39" spans="2:9" ht="13.5" thickBot="1">
      <c r="B39" s="30" t="s">
        <v>46</v>
      </c>
      <c r="C39" s="31" t="s">
        <v>47</v>
      </c>
      <c r="D39" s="97">
        <v>22242530.019999996</v>
      </c>
      <c r="E39" s="242">
        <f>E24+E25+E38</f>
        <v>30696554.939999998</v>
      </c>
      <c r="F39" s="105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60">
        <v>201244.99100000001</v>
      </c>
      <c r="E44" s="144">
        <v>166761.4498</v>
      </c>
    </row>
    <row r="45" spans="2:9" ht="13.5" thickBot="1">
      <c r="B45" s="41" t="s">
        <v>7</v>
      </c>
      <c r="C45" s="49" t="s">
        <v>52</v>
      </c>
      <c r="D45" s="143">
        <v>166761.4498</v>
      </c>
      <c r="E45" s="148">
        <v>237937.53390000001</v>
      </c>
    </row>
    <row r="46" spans="2:9">
      <c r="B46" s="36" t="s">
        <v>32</v>
      </c>
      <c r="C46" s="47" t="s">
        <v>53</v>
      </c>
      <c r="D46" s="192"/>
      <c r="E46" s="149"/>
    </row>
    <row r="47" spans="2:9">
      <c r="B47" s="39" t="s">
        <v>5</v>
      </c>
      <c r="C47" s="48" t="s">
        <v>51</v>
      </c>
      <c r="D47" s="160">
        <v>130.7252</v>
      </c>
      <c r="E47" s="150">
        <v>133.37932745653001</v>
      </c>
    </row>
    <row r="48" spans="2:9">
      <c r="B48" s="39" t="s">
        <v>7</v>
      </c>
      <c r="C48" s="48" t="s">
        <v>54</v>
      </c>
      <c r="D48" s="160">
        <v>127.6407</v>
      </c>
      <c r="E48" s="154">
        <v>125.5153</v>
      </c>
    </row>
    <row r="49" spans="2:5">
      <c r="B49" s="39" t="s">
        <v>9</v>
      </c>
      <c r="C49" s="48" t="s">
        <v>55</v>
      </c>
      <c r="D49" s="160">
        <v>134.47569999999999</v>
      </c>
      <c r="E49" s="154">
        <v>139.8768</v>
      </c>
    </row>
    <row r="50" spans="2:5" ht="13.5" thickBot="1">
      <c r="B50" s="41" t="s">
        <v>11</v>
      </c>
      <c r="C50" s="49" t="s">
        <v>52</v>
      </c>
      <c r="D50" s="143">
        <v>133.37932745653001</v>
      </c>
      <c r="E50" s="152">
        <v>129.01098215509401</v>
      </c>
    </row>
    <row r="51" spans="2:5" ht="13.5" thickBot="1">
      <c r="B51" s="32"/>
      <c r="C51" s="33"/>
      <c r="D51" s="153"/>
      <c r="E51" s="153"/>
    </row>
    <row r="52" spans="2:5" ht="16.5" thickBot="1">
      <c r="B52" s="833"/>
      <c r="C52" s="834" t="s">
        <v>56</v>
      </c>
      <c r="D52" s="835"/>
      <c r="E52" s="825"/>
    </row>
    <row r="53" spans="2:5" ht="23.25" customHeight="1" thickBot="1">
      <c r="B53" s="6368" t="s">
        <v>57</v>
      </c>
      <c r="C53" s="6369"/>
      <c r="D53" s="836" t="s">
        <v>58</v>
      </c>
      <c r="E53" s="837" t="s">
        <v>59</v>
      </c>
    </row>
    <row r="54" spans="2:5" ht="13.5" thickBot="1">
      <c r="B54" s="838" t="s">
        <v>27</v>
      </c>
      <c r="C54" s="827" t="s">
        <v>60</v>
      </c>
      <c r="D54" s="861">
        <v>30700625.07</v>
      </c>
      <c r="E54" s="862">
        <v>1.0001325924035436</v>
      </c>
    </row>
    <row r="55" spans="2:5" ht="25.5">
      <c r="B55" s="840" t="s">
        <v>5</v>
      </c>
      <c r="C55" s="841" t="s">
        <v>61</v>
      </c>
      <c r="D55" s="851">
        <v>0</v>
      </c>
      <c r="E55" s="852">
        <v>0</v>
      </c>
    </row>
    <row r="56" spans="2:5">
      <c r="B56" s="829" t="s">
        <v>268</v>
      </c>
      <c r="C56" s="245" t="s">
        <v>269</v>
      </c>
      <c r="D56" s="853">
        <v>0</v>
      </c>
      <c r="E56" s="854">
        <v>0</v>
      </c>
    </row>
    <row r="57" spans="2:5">
      <c r="B57" s="246" t="s">
        <v>270</v>
      </c>
      <c r="C57" s="245" t="s">
        <v>271</v>
      </c>
      <c r="D57" s="853">
        <v>0</v>
      </c>
      <c r="E57" s="854">
        <v>0</v>
      </c>
    </row>
    <row r="58" spans="2:5">
      <c r="B58" s="246" t="s">
        <v>272</v>
      </c>
      <c r="C58" s="245" t="s">
        <v>273</v>
      </c>
      <c r="D58" s="247">
        <v>0</v>
      </c>
      <c r="E58" s="854">
        <v>0</v>
      </c>
    </row>
    <row r="59" spans="2:5" ht="25.5">
      <c r="B59" s="829" t="s">
        <v>7</v>
      </c>
      <c r="C59" s="830" t="s">
        <v>62</v>
      </c>
      <c r="D59" s="853">
        <v>0</v>
      </c>
      <c r="E59" s="854">
        <v>0</v>
      </c>
    </row>
    <row r="60" spans="2:5">
      <c r="B60" s="829" t="s">
        <v>9</v>
      </c>
      <c r="C60" s="830" t="s">
        <v>63</v>
      </c>
      <c r="D60" s="853">
        <v>0</v>
      </c>
      <c r="E60" s="854">
        <v>0</v>
      </c>
    </row>
    <row r="61" spans="2:5" ht="24" customHeight="1">
      <c r="B61" s="829" t="s">
        <v>274</v>
      </c>
      <c r="C61" s="830" t="s">
        <v>275</v>
      </c>
      <c r="D61" s="853">
        <v>0</v>
      </c>
      <c r="E61" s="854">
        <v>0</v>
      </c>
    </row>
    <row r="62" spans="2:5">
      <c r="B62" s="829" t="s">
        <v>276</v>
      </c>
      <c r="C62" s="830" t="s">
        <v>16</v>
      </c>
      <c r="D62" s="853">
        <v>0</v>
      </c>
      <c r="E62" s="854">
        <v>0</v>
      </c>
    </row>
    <row r="63" spans="2:5">
      <c r="B63" s="829" t="s">
        <v>11</v>
      </c>
      <c r="C63" s="830" t="s">
        <v>64</v>
      </c>
      <c r="D63" s="853">
        <v>0</v>
      </c>
      <c r="E63" s="854">
        <v>0</v>
      </c>
    </row>
    <row r="64" spans="2:5">
      <c r="B64" s="829" t="s">
        <v>13</v>
      </c>
      <c r="C64" s="830" t="s">
        <v>275</v>
      </c>
      <c r="D64" s="853">
        <v>0</v>
      </c>
      <c r="E64" s="854">
        <v>0</v>
      </c>
    </row>
    <row r="65" spans="2:5">
      <c r="B65" s="829" t="s">
        <v>15</v>
      </c>
      <c r="C65" s="830" t="s">
        <v>16</v>
      </c>
      <c r="D65" s="853">
        <v>0</v>
      </c>
      <c r="E65" s="854">
        <v>0</v>
      </c>
    </row>
    <row r="66" spans="2:5">
      <c r="B66" s="829" t="s">
        <v>38</v>
      </c>
      <c r="C66" s="830" t="s">
        <v>65</v>
      </c>
      <c r="D66" s="853">
        <v>0</v>
      </c>
      <c r="E66" s="854">
        <v>0</v>
      </c>
    </row>
    <row r="67" spans="2:5">
      <c r="B67" s="842" t="s">
        <v>40</v>
      </c>
      <c r="C67" s="843" t="s">
        <v>66</v>
      </c>
      <c r="D67" s="863">
        <v>27886470.280000001</v>
      </c>
      <c r="E67" s="864">
        <v>0.90845602493528543</v>
      </c>
    </row>
    <row r="68" spans="2:5">
      <c r="B68" s="842" t="s">
        <v>277</v>
      </c>
      <c r="C68" s="843" t="s">
        <v>278</v>
      </c>
      <c r="D68" s="865">
        <v>27886470.280000001</v>
      </c>
      <c r="E68" s="866">
        <v>0.90845602493528543</v>
      </c>
    </row>
    <row r="69" spans="2:5">
      <c r="B69" s="842" t="s">
        <v>279</v>
      </c>
      <c r="C69" s="843" t="s">
        <v>280</v>
      </c>
      <c r="D69" s="855">
        <v>0</v>
      </c>
      <c r="E69" s="856">
        <v>0</v>
      </c>
    </row>
    <row r="70" spans="2:5">
      <c r="B70" s="842" t="s">
        <v>281</v>
      </c>
      <c r="C70" s="843" t="s">
        <v>282</v>
      </c>
      <c r="D70" s="855">
        <v>0</v>
      </c>
      <c r="E70" s="856">
        <v>0</v>
      </c>
    </row>
    <row r="71" spans="2:5">
      <c r="B71" s="842" t="s">
        <v>283</v>
      </c>
      <c r="C71" s="843" t="s">
        <v>284</v>
      </c>
      <c r="D71" s="855">
        <v>0</v>
      </c>
      <c r="E71" s="856">
        <v>0</v>
      </c>
    </row>
    <row r="72" spans="2:5" ht="25.5">
      <c r="B72" s="842" t="s">
        <v>42</v>
      </c>
      <c r="C72" s="843" t="s">
        <v>67</v>
      </c>
      <c r="D72" s="855">
        <v>0</v>
      </c>
      <c r="E72" s="856">
        <v>0</v>
      </c>
    </row>
    <row r="73" spans="2:5">
      <c r="B73" s="842" t="s">
        <v>285</v>
      </c>
      <c r="C73" s="843" t="s">
        <v>286</v>
      </c>
      <c r="D73" s="855">
        <v>0</v>
      </c>
      <c r="E73" s="856">
        <v>0</v>
      </c>
    </row>
    <row r="74" spans="2:5">
      <c r="B74" s="842" t="s">
        <v>287</v>
      </c>
      <c r="C74" s="843" t="s">
        <v>288</v>
      </c>
      <c r="D74" s="855">
        <v>0</v>
      </c>
      <c r="E74" s="856">
        <v>0</v>
      </c>
    </row>
    <row r="75" spans="2:5">
      <c r="B75" s="842" t="s">
        <v>289</v>
      </c>
      <c r="C75" s="843" t="s">
        <v>290</v>
      </c>
      <c r="D75" s="853">
        <v>0</v>
      </c>
      <c r="E75" s="856">
        <v>0</v>
      </c>
    </row>
    <row r="76" spans="2:5">
      <c r="B76" s="842" t="s">
        <v>291</v>
      </c>
      <c r="C76" s="843" t="s">
        <v>292</v>
      </c>
      <c r="D76" s="855">
        <v>0</v>
      </c>
      <c r="E76" s="856">
        <v>0</v>
      </c>
    </row>
    <row r="77" spans="2:5">
      <c r="B77" s="842" t="s">
        <v>293</v>
      </c>
      <c r="C77" s="843" t="s">
        <v>294</v>
      </c>
      <c r="D77" s="855">
        <v>0</v>
      </c>
      <c r="E77" s="856">
        <v>0</v>
      </c>
    </row>
    <row r="78" spans="2:5">
      <c r="B78" s="842" t="s">
        <v>68</v>
      </c>
      <c r="C78" s="843" t="s">
        <v>69</v>
      </c>
      <c r="D78" s="855">
        <v>0</v>
      </c>
      <c r="E78" s="856">
        <v>0</v>
      </c>
    </row>
    <row r="79" spans="2:5">
      <c r="B79" s="829" t="s">
        <v>70</v>
      </c>
      <c r="C79" s="830" t="s">
        <v>71</v>
      </c>
      <c r="D79" s="853">
        <v>0</v>
      </c>
      <c r="E79" s="854">
        <v>0</v>
      </c>
    </row>
    <row r="80" spans="2:5">
      <c r="B80" s="829" t="s">
        <v>295</v>
      </c>
      <c r="C80" s="830" t="s">
        <v>296</v>
      </c>
      <c r="D80" s="853">
        <v>0</v>
      </c>
      <c r="E80" s="854">
        <v>0</v>
      </c>
    </row>
    <row r="81" spans="2:5">
      <c r="B81" s="829" t="s">
        <v>297</v>
      </c>
      <c r="C81" s="830" t="s">
        <v>298</v>
      </c>
      <c r="D81" s="853">
        <v>0</v>
      </c>
      <c r="E81" s="854">
        <v>0</v>
      </c>
    </row>
    <row r="82" spans="2:5">
      <c r="B82" s="829" t="s">
        <v>299</v>
      </c>
      <c r="C82" s="830" t="s">
        <v>300</v>
      </c>
      <c r="D82" s="853">
        <v>0</v>
      </c>
      <c r="E82" s="854">
        <v>0</v>
      </c>
    </row>
    <row r="83" spans="2:5">
      <c r="B83" s="829" t="s">
        <v>301</v>
      </c>
      <c r="C83" s="830" t="s">
        <v>302</v>
      </c>
      <c r="D83" s="853">
        <v>0</v>
      </c>
      <c r="E83" s="854">
        <v>0</v>
      </c>
    </row>
    <row r="84" spans="2:5">
      <c r="B84" s="829" t="s">
        <v>72</v>
      </c>
      <c r="C84" s="830" t="s">
        <v>73</v>
      </c>
      <c r="D84" s="853">
        <v>0</v>
      </c>
      <c r="E84" s="854">
        <v>0</v>
      </c>
    </row>
    <row r="85" spans="2:5">
      <c r="B85" s="829" t="s">
        <v>74</v>
      </c>
      <c r="C85" s="830" t="s">
        <v>75</v>
      </c>
      <c r="D85" s="867">
        <v>2814154.79</v>
      </c>
      <c r="E85" s="868">
        <v>9.1676567468258044E-2</v>
      </c>
    </row>
    <row r="86" spans="2:5" ht="13.5" thickBot="1">
      <c r="B86" s="844" t="s">
        <v>76</v>
      </c>
      <c r="C86" s="845" t="s">
        <v>77</v>
      </c>
      <c r="D86" s="857">
        <v>0</v>
      </c>
      <c r="E86" s="858">
        <v>0</v>
      </c>
    </row>
    <row r="87" spans="2:5" ht="26.25" thickBot="1">
      <c r="B87" s="846" t="s">
        <v>32</v>
      </c>
      <c r="C87" s="847" t="s">
        <v>78</v>
      </c>
      <c r="D87" s="848">
        <v>0</v>
      </c>
      <c r="E87" s="849">
        <v>0</v>
      </c>
    </row>
    <row r="88" spans="2:5" ht="13.5" thickBot="1">
      <c r="B88" s="826" t="s">
        <v>79</v>
      </c>
      <c r="C88" s="827" t="s">
        <v>80</v>
      </c>
      <c r="D88" s="872">
        <v>22.59</v>
      </c>
      <c r="E88" s="895">
        <v>7.3591320081861927E-7</v>
      </c>
    </row>
    <row r="89" spans="2:5" ht="13.5" thickBot="1">
      <c r="B89" s="826" t="s">
        <v>81</v>
      </c>
      <c r="C89" s="827" t="s">
        <v>82</v>
      </c>
      <c r="D89" s="872">
        <v>2617.3000000000002</v>
      </c>
      <c r="E89" s="883">
        <v>8.5263639685815508E-5</v>
      </c>
    </row>
    <row r="90" spans="2:5" ht="13.5" thickBot="1">
      <c r="B90" s="826" t="s">
        <v>83</v>
      </c>
      <c r="C90" s="827" t="s">
        <v>84</v>
      </c>
      <c r="D90" s="872">
        <v>6710.02</v>
      </c>
      <c r="E90" s="883">
        <v>2.1859195643014395E-4</v>
      </c>
    </row>
    <row r="91" spans="2:5">
      <c r="B91" s="826" t="s">
        <v>85</v>
      </c>
      <c r="C91" s="827" t="s">
        <v>86</v>
      </c>
      <c r="D91" s="872">
        <v>30696554.940000001</v>
      </c>
      <c r="E91" s="894">
        <v>1</v>
      </c>
    </row>
    <row r="92" spans="2:5">
      <c r="B92" s="829" t="s">
        <v>5</v>
      </c>
      <c r="C92" s="830" t="s">
        <v>87</v>
      </c>
      <c r="D92" s="898">
        <v>30696554.940000001</v>
      </c>
      <c r="E92" s="899">
        <v>1</v>
      </c>
    </row>
    <row r="93" spans="2:5">
      <c r="B93" s="829" t="s">
        <v>7</v>
      </c>
      <c r="C93" s="830" t="s">
        <v>88</v>
      </c>
      <c r="D93" s="853">
        <v>0</v>
      </c>
      <c r="E93" s="854">
        <v>0</v>
      </c>
    </row>
    <row r="94" spans="2:5" ht="13.5" thickBot="1">
      <c r="B94" s="831" t="s">
        <v>9</v>
      </c>
      <c r="C94" s="832" t="s">
        <v>89</v>
      </c>
      <c r="D94" s="859">
        <v>0</v>
      </c>
      <c r="E94" s="86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140.xml><?xml version="1.0" encoding="utf-8"?>
<worksheet xmlns="http://schemas.openxmlformats.org/spreadsheetml/2006/main" xmlns:r="http://schemas.openxmlformats.org/officeDocument/2006/relationships"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193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784364.35</v>
      </c>
      <c r="E9" s="23">
        <f>E10+E11+E12+E13</f>
        <v>726583.1</v>
      </c>
    </row>
    <row r="10" spans="2:5">
      <c r="B10" s="14" t="s">
        <v>5</v>
      </c>
      <c r="C10" s="93" t="s">
        <v>6</v>
      </c>
      <c r="D10" s="175">
        <v>784364.35</v>
      </c>
      <c r="E10" s="226">
        <v>726583.1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784364.35</v>
      </c>
      <c r="E20" s="229">
        <f>E9-E16</f>
        <v>726583.1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784364.35</v>
      </c>
    </row>
    <row r="25" spans="2:7">
      <c r="B25" s="21" t="s">
        <v>25</v>
      </c>
      <c r="C25" s="22" t="s">
        <v>26</v>
      </c>
      <c r="D25" s="95">
        <v>805770.3</v>
      </c>
      <c r="E25" s="110">
        <v>-11491.81</v>
      </c>
      <c r="F25" s="92"/>
    </row>
    <row r="26" spans="2:7">
      <c r="B26" s="24" t="s">
        <v>27</v>
      </c>
      <c r="C26" s="25" t="s">
        <v>28</v>
      </c>
      <c r="D26" s="96">
        <v>810000</v>
      </c>
      <c r="E26" s="111"/>
    </row>
    <row r="27" spans="2:7">
      <c r="B27" s="26" t="s">
        <v>5</v>
      </c>
      <c r="C27" s="15" t="s">
        <v>29</v>
      </c>
      <c r="D27" s="175">
        <v>810000</v>
      </c>
      <c r="E27" s="231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4229.7</v>
      </c>
      <c r="E30" s="111">
        <v>11491.81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/>
      <c r="E33" s="231"/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4229.7</v>
      </c>
      <c r="E35" s="231">
        <v>11491.81</v>
      </c>
      <c r="G35" s="92"/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/>
      <c r="E37" s="231"/>
      <c r="F37" s="92"/>
    </row>
    <row r="38" spans="2:7">
      <c r="B38" s="21" t="s">
        <v>44</v>
      </c>
      <c r="C38" s="22" t="s">
        <v>45</v>
      </c>
      <c r="D38" s="95">
        <v>-21405.95</v>
      </c>
      <c r="E38" s="23">
        <v>-46289.440000000002</v>
      </c>
    </row>
    <row r="39" spans="2:7" ht="13.5" thickBot="1">
      <c r="B39" s="30" t="s">
        <v>46</v>
      </c>
      <c r="C39" s="31" t="s">
        <v>47</v>
      </c>
      <c r="D39" s="97">
        <v>784364.35000000009</v>
      </c>
      <c r="E39" s="242">
        <f>E24+E25+E38</f>
        <v>726583.09999999986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13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/>
      <c r="E44" s="144">
        <v>6997.63</v>
      </c>
    </row>
    <row r="45" spans="2:7" ht="13.5" thickBot="1">
      <c r="B45" s="41" t="s">
        <v>7</v>
      </c>
      <c r="C45" s="49" t="s">
        <v>52</v>
      </c>
      <c r="D45" s="143">
        <v>6997.63</v>
      </c>
      <c r="E45" s="148">
        <v>6892.27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/>
      <c r="E47" s="150">
        <v>112.09</v>
      </c>
    </row>
    <row r="48" spans="2:7">
      <c r="B48" s="39" t="s">
        <v>7</v>
      </c>
      <c r="C48" s="48" t="s">
        <v>54</v>
      </c>
      <c r="D48" s="160">
        <v>111.39</v>
      </c>
      <c r="E48" s="154">
        <v>105.27</v>
      </c>
    </row>
    <row r="49" spans="2:5">
      <c r="B49" s="39" t="s">
        <v>9</v>
      </c>
      <c r="C49" s="48" t="s">
        <v>55</v>
      </c>
      <c r="D49" s="160">
        <v>116.98</v>
      </c>
      <c r="E49" s="154">
        <v>114.11</v>
      </c>
    </row>
    <row r="50" spans="2:5" ht="13.5" thickBot="1">
      <c r="B50" s="41" t="s">
        <v>11</v>
      </c>
      <c r="C50" s="49" t="s">
        <v>52</v>
      </c>
      <c r="D50" s="143">
        <v>112.09</v>
      </c>
      <c r="E50" s="152">
        <v>105.42</v>
      </c>
    </row>
    <row r="51" spans="2:5" ht="13.5" thickBot="1">
      <c r="B51" s="32"/>
      <c r="C51" s="33"/>
      <c r="D51" s="153"/>
      <c r="E51" s="153"/>
    </row>
    <row r="52" spans="2:5" ht="16.5" thickBot="1">
      <c r="B52" s="5206"/>
      <c r="C52" s="5207" t="s">
        <v>56</v>
      </c>
      <c r="D52" s="5208"/>
      <c r="E52" s="5198"/>
    </row>
    <row r="53" spans="2:5" ht="23.25" customHeight="1" thickBot="1">
      <c r="B53" s="6368" t="s">
        <v>57</v>
      </c>
      <c r="C53" s="6369"/>
      <c r="D53" s="5209" t="s">
        <v>58</v>
      </c>
      <c r="E53" s="5210" t="s">
        <v>59</v>
      </c>
    </row>
    <row r="54" spans="2:5" ht="13.5" thickBot="1">
      <c r="B54" s="5211" t="s">
        <v>27</v>
      </c>
      <c r="C54" s="5200" t="s">
        <v>60</v>
      </c>
      <c r="D54" s="5235">
        <v>726583.1</v>
      </c>
      <c r="E54" s="5236">
        <v>1</v>
      </c>
    </row>
    <row r="55" spans="2:5" ht="25.5">
      <c r="B55" s="5213" t="s">
        <v>5</v>
      </c>
      <c r="C55" s="5214" t="s">
        <v>61</v>
      </c>
      <c r="D55" s="5225">
        <v>0</v>
      </c>
      <c r="E55" s="5226">
        <v>0</v>
      </c>
    </row>
    <row r="56" spans="2:5">
      <c r="B56" s="5202" t="s">
        <v>268</v>
      </c>
      <c r="C56" s="245" t="s">
        <v>269</v>
      </c>
      <c r="D56" s="5227">
        <v>0</v>
      </c>
      <c r="E56" s="5228">
        <v>0</v>
      </c>
    </row>
    <row r="57" spans="2:5">
      <c r="B57" s="246" t="s">
        <v>270</v>
      </c>
      <c r="C57" s="245" t="s">
        <v>271</v>
      </c>
      <c r="D57" s="5227">
        <v>0</v>
      </c>
      <c r="E57" s="5228">
        <v>0</v>
      </c>
    </row>
    <row r="58" spans="2:5">
      <c r="B58" s="246" t="s">
        <v>272</v>
      </c>
      <c r="C58" s="245" t="s">
        <v>273</v>
      </c>
      <c r="D58" s="247">
        <v>0</v>
      </c>
      <c r="E58" s="5228">
        <v>0</v>
      </c>
    </row>
    <row r="59" spans="2:5" ht="25.5">
      <c r="B59" s="5202" t="s">
        <v>7</v>
      </c>
      <c r="C59" s="5203" t="s">
        <v>62</v>
      </c>
      <c r="D59" s="5227">
        <v>0</v>
      </c>
      <c r="E59" s="5228">
        <v>0</v>
      </c>
    </row>
    <row r="60" spans="2:5">
      <c r="B60" s="5202" t="s">
        <v>9</v>
      </c>
      <c r="C60" s="5203" t="s">
        <v>63</v>
      </c>
      <c r="D60" s="5227">
        <v>0</v>
      </c>
      <c r="E60" s="5228">
        <v>0</v>
      </c>
    </row>
    <row r="61" spans="2:5">
      <c r="B61" s="5202" t="s">
        <v>274</v>
      </c>
      <c r="C61" s="5203" t="s">
        <v>275</v>
      </c>
      <c r="D61" s="5227">
        <v>0</v>
      </c>
      <c r="E61" s="5228">
        <v>0</v>
      </c>
    </row>
    <row r="62" spans="2:5">
      <c r="B62" s="5202" t="s">
        <v>276</v>
      </c>
      <c r="C62" s="5203" t="s">
        <v>16</v>
      </c>
      <c r="D62" s="5227">
        <v>0</v>
      </c>
      <c r="E62" s="5228">
        <v>0</v>
      </c>
    </row>
    <row r="63" spans="2:5">
      <c r="B63" s="5202" t="s">
        <v>11</v>
      </c>
      <c r="C63" s="5203" t="s">
        <v>64</v>
      </c>
      <c r="D63" s="5227">
        <v>0</v>
      </c>
      <c r="E63" s="5228">
        <v>0</v>
      </c>
    </row>
    <row r="64" spans="2:5">
      <c r="B64" s="5202" t="s">
        <v>13</v>
      </c>
      <c r="C64" s="5203" t="s">
        <v>275</v>
      </c>
      <c r="D64" s="5227">
        <v>0</v>
      </c>
      <c r="E64" s="5228">
        <v>0</v>
      </c>
    </row>
    <row r="65" spans="2:5">
      <c r="B65" s="5202" t="s">
        <v>15</v>
      </c>
      <c r="C65" s="5203" t="s">
        <v>16</v>
      </c>
      <c r="D65" s="5227">
        <v>0</v>
      </c>
      <c r="E65" s="5228">
        <v>0</v>
      </c>
    </row>
    <row r="66" spans="2:5">
      <c r="B66" s="5202" t="s">
        <v>38</v>
      </c>
      <c r="C66" s="5203" t="s">
        <v>65</v>
      </c>
      <c r="D66" s="5227">
        <v>0</v>
      </c>
      <c r="E66" s="5228">
        <v>0</v>
      </c>
    </row>
    <row r="67" spans="2:5">
      <c r="B67" s="5215" t="s">
        <v>40</v>
      </c>
      <c r="C67" s="5216" t="s">
        <v>66</v>
      </c>
      <c r="D67" s="5237">
        <v>726583.1</v>
      </c>
      <c r="E67" s="5238">
        <v>1</v>
      </c>
    </row>
    <row r="68" spans="2:5">
      <c r="B68" s="5215" t="s">
        <v>277</v>
      </c>
      <c r="C68" s="5216" t="s">
        <v>278</v>
      </c>
      <c r="D68" s="5239">
        <v>726583.1</v>
      </c>
      <c r="E68" s="5240">
        <v>1</v>
      </c>
    </row>
    <row r="69" spans="2:5">
      <c r="B69" s="5215" t="s">
        <v>279</v>
      </c>
      <c r="C69" s="5216" t="s">
        <v>280</v>
      </c>
      <c r="D69" s="5229">
        <v>0</v>
      </c>
      <c r="E69" s="5230">
        <v>0</v>
      </c>
    </row>
    <row r="70" spans="2:5">
      <c r="B70" s="5215" t="s">
        <v>281</v>
      </c>
      <c r="C70" s="5216" t="s">
        <v>282</v>
      </c>
      <c r="D70" s="5229">
        <v>0</v>
      </c>
      <c r="E70" s="5230">
        <v>0</v>
      </c>
    </row>
    <row r="71" spans="2:5">
      <c r="B71" s="5215" t="s">
        <v>283</v>
      </c>
      <c r="C71" s="5216" t="s">
        <v>284</v>
      </c>
      <c r="D71" s="5229">
        <v>0</v>
      </c>
      <c r="E71" s="5230">
        <v>0</v>
      </c>
    </row>
    <row r="72" spans="2:5" ht="25.5">
      <c r="B72" s="5215" t="s">
        <v>42</v>
      </c>
      <c r="C72" s="5216" t="s">
        <v>67</v>
      </c>
      <c r="D72" s="5229">
        <v>0</v>
      </c>
      <c r="E72" s="5230">
        <v>0</v>
      </c>
    </row>
    <row r="73" spans="2:5">
      <c r="B73" s="5215" t="s">
        <v>285</v>
      </c>
      <c r="C73" s="5216" t="s">
        <v>286</v>
      </c>
      <c r="D73" s="5229">
        <v>0</v>
      </c>
      <c r="E73" s="5230">
        <v>0</v>
      </c>
    </row>
    <row r="74" spans="2:5">
      <c r="B74" s="5215" t="s">
        <v>287</v>
      </c>
      <c r="C74" s="5216" t="s">
        <v>288</v>
      </c>
      <c r="D74" s="5229">
        <v>0</v>
      </c>
      <c r="E74" s="5230">
        <v>0</v>
      </c>
    </row>
    <row r="75" spans="2:5">
      <c r="B75" s="5215" t="s">
        <v>289</v>
      </c>
      <c r="C75" s="5216" t="s">
        <v>290</v>
      </c>
      <c r="D75" s="5227">
        <v>0</v>
      </c>
      <c r="E75" s="5230">
        <v>0</v>
      </c>
    </row>
    <row r="76" spans="2:5">
      <c r="B76" s="5215" t="s">
        <v>291</v>
      </c>
      <c r="C76" s="5216" t="s">
        <v>292</v>
      </c>
      <c r="D76" s="5229">
        <v>0</v>
      </c>
      <c r="E76" s="5230">
        <v>0</v>
      </c>
    </row>
    <row r="77" spans="2:5">
      <c r="B77" s="5215" t="s">
        <v>293</v>
      </c>
      <c r="C77" s="5216" t="s">
        <v>294</v>
      </c>
      <c r="D77" s="5229">
        <v>0</v>
      </c>
      <c r="E77" s="5230">
        <v>0</v>
      </c>
    </row>
    <row r="78" spans="2:5">
      <c r="B78" s="5215" t="s">
        <v>68</v>
      </c>
      <c r="C78" s="5216" t="s">
        <v>69</v>
      </c>
      <c r="D78" s="5229">
        <v>0</v>
      </c>
      <c r="E78" s="5230">
        <v>0</v>
      </c>
    </row>
    <row r="79" spans="2:5">
      <c r="B79" s="5202" t="s">
        <v>70</v>
      </c>
      <c r="C79" s="5203" t="s">
        <v>71</v>
      </c>
      <c r="D79" s="5227">
        <v>0</v>
      </c>
      <c r="E79" s="5228">
        <v>0</v>
      </c>
    </row>
    <row r="80" spans="2:5">
      <c r="B80" s="5202" t="s">
        <v>295</v>
      </c>
      <c r="C80" s="5203" t="s">
        <v>296</v>
      </c>
      <c r="D80" s="5227">
        <v>0</v>
      </c>
      <c r="E80" s="5228">
        <v>0</v>
      </c>
    </row>
    <row r="81" spans="2:5">
      <c r="B81" s="5202" t="s">
        <v>297</v>
      </c>
      <c r="C81" s="5203" t="s">
        <v>298</v>
      </c>
      <c r="D81" s="5227">
        <v>0</v>
      </c>
      <c r="E81" s="5228">
        <v>0</v>
      </c>
    </row>
    <row r="82" spans="2:5">
      <c r="B82" s="5202" t="s">
        <v>299</v>
      </c>
      <c r="C82" s="5203" t="s">
        <v>300</v>
      </c>
      <c r="D82" s="5227">
        <v>0</v>
      </c>
      <c r="E82" s="5228">
        <v>0</v>
      </c>
    </row>
    <row r="83" spans="2:5">
      <c r="B83" s="5202" t="s">
        <v>301</v>
      </c>
      <c r="C83" s="5203" t="s">
        <v>302</v>
      </c>
      <c r="D83" s="5227">
        <v>0</v>
      </c>
      <c r="E83" s="5228">
        <v>0</v>
      </c>
    </row>
    <row r="84" spans="2:5">
      <c r="B84" s="5202" t="s">
        <v>72</v>
      </c>
      <c r="C84" s="5203" t="s">
        <v>73</v>
      </c>
      <c r="D84" s="5227">
        <v>0</v>
      </c>
      <c r="E84" s="5228">
        <v>0</v>
      </c>
    </row>
    <row r="85" spans="2:5">
      <c r="B85" s="5202" t="s">
        <v>74</v>
      </c>
      <c r="C85" s="5203" t="s">
        <v>75</v>
      </c>
      <c r="D85" s="5227">
        <v>0</v>
      </c>
      <c r="E85" s="5228">
        <v>0</v>
      </c>
    </row>
    <row r="86" spans="2:5" ht="13.5" thickBot="1">
      <c r="B86" s="5217" t="s">
        <v>76</v>
      </c>
      <c r="C86" s="5218" t="s">
        <v>77</v>
      </c>
      <c r="D86" s="5231">
        <v>0</v>
      </c>
      <c r="E86" s="5232">
        <v>0</v>
      </c>
    </row>
    <row r="87" spans="2:5" ht="26.25" thickBot="1">
      <c r="B87" s="5219" t="s">
        <v>32</v>
      </c>
      <c r="C87" s="5220" t="s">
        <v>78</v>
      </c>
      <c r="D87" s="5221">
        <v>0</v>
      </c>
      <c r="E87" s="5222">
        <v>0</v>
      </c>
    </row>
    <row r="88" spans="2:5" ht="13.5" thickBot="1">
      <c r="B88" s="5199" t="s">
        <v>79</v>
      </c>
      <c r="C88" s="5200" t="s">
        <v>80</v>
      </c>
      <c r="D88" s="5201">
        <v>0</v>
      </c>
      <c r="E88" s="5212">
        <v>0</v>
      </c>
    </row>
    <row r="89" spans="2:5" ht="13.5" thickBot="1">
      <c r="B89" s="5199" t="s">
        <v>81</v>
      </c>
      <c r="C89" s="5200" t="s">
        <v>82</v>
      </c>
      <c r="D89" s="5201">
        <v>0</v>
      </c>
      <c r="E89" s="5212">
        <v>0</v>
      </c>
    </row>
    <row r="90" spans="2:5" ht="13.5" thickBot="1">
      <c r="B90" s="5199" t="s">
        <v>83</v>
      </c>
      <c r="C90" s="5200" t="s">
        <v>84</v>
      </c>
      <c r="D90" s="5201">
        <v>0</v>
      </c>
      <c r="E90" s="5224">
        <v>0</v>
      </c>
    </row>
    <row r="91" spans="2:5">
      <c r="B91" s="5199" t="s">
        <v>85</v>
      </c>
      <c r="C91" s="5200" t="s">
        <v>86</v>
      </c>
      <c r="D91" s="5244">
        <v>726583.1</v>
      </c>
      <c r="E91" s="5266">
        <v>1</v>
      </c>
    </row>
    <row r="92" spans="2:5">
      <c r="B92" s="5202" t="s">
        <v>5</v>
      </c>
      <c r="C92" s="5203" t="s">
        <v>87</v>
      </c>
      <c r="D92" s="5270">
        <v>0</v>
      </c>
      <c r="E92" s="5271">
        <v>0</v>
      </c>
    </row>
    <row r="93" spans="2:5">
      <c r="B93" s="5202" t="s">
        <v>7</v>
      </c>
      <c r="C93" s="5203" t="s">
        <v>88</v>
      </c>
      <c r="D93" s="5270">
        <v>726583.1</v>
      </c>
      <c r="E93" s="5271">
        <v>1</v>
      </c>
    </row>
    <row r="94" spans="2:5" ht="13.5" thickBot="1">
      <c r="B94" s="5204" t="s">
        <v>9</v>
      </c>
      <c r="C94" s="5205" t="s">
        <v>89</v>
      </c>
      <c r="D94" s="5233">
        <v>0</v>
      </c>
      <c r="E94" s="5234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188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1854334.79</v>
      </c>
      <c r="E9" s="23">
        <f>E10+E11+E12+E13</f>
        <v>5099462.5599999996</v>
      </c>
    </row>
    <row r="10" spans="2:5">
      <c r="B10" s="14" t="s">
        <v>5</v>
      </c>
      <c r="C10" s="93" t="s">
        <v>6</v>
      </c>
      <c r="D10" s="175">
        <v>1854334.79</v>
      </c>
      <c r="E10" s="226">
        <v>5099462.5599999996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1854334.79</v>
      </c>
      <c r="E20" s="229">
        <f>E9-E16</f>
        <v>5099462.5599999996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1854334.79</v>
      </c>
    </row>
    <row r="25" spans="2:7">
      <c r="B25" s="21" t="s">
        <v>25</v>
      </c>
      <c r="C25" s="22" t="s">
        <v>26</v>
      </c>
      <c r="D25" s="95">
        <v>1743878.6099999999</v>
      </c>
      <c r="E25" s="110">
        <v>3140086.41</v>
      </c>
      <c r="F25" s="92"/>
      <c r="G25" s="92"/>
    </row>
    <row r="26" spans="2:7">
      <c r="B26" s="24" t="s">
        <v>27</v>
      </c>
      <c r="C26" s="25" t="s">
        <v>28</v>
      </c>
      <c r="D26" s="96">
        <v>3370562.59</v>
      </c>
      <c r="E26" s="111">
        <v>4649610.88</v>
      </c>
    </row>
    <row r="27" spans="2:7">
      <c r="B27" s="26" t="s">
        <v>5</v>
      </c>
      <c r="C27" s="15" t="s">
        <v>29</v>
      </c>
      <c r="D27" s="175">
        <v>3270380.59</v>
      </c>
      <c r="E27" s="231">
        <v>2700143.6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100182</v>
      </c>
      <c r="E29" s="231">
        <v>1949467.28</v>
      </c>
      <c r="F29" s="92"/>
    </row>
    <row r="30" spans="2:7">
      <c r="B30" s="24" t="s">
        <v>32</v>
      </c>
      <c r="C30" s="27" t="s">
        <v>33</v>
      </c>
      <c r="D30" s="96">
        <v>1626683.98</v>
      </c>
      <c r="E30" s="111">
        <v>1509524.47</v>
      </c>
    </row>
    <row r="31" spans="2:7">
      <c r="B31" s="26" t="s">
        <v>5</v>
      </c>
      <c r="C31" s="15" t="s">
        <v>34</v>
      </c>
      <c r="D31" s="175">
        <v>367047.16</v>
      </c>
      <c r="E31" s="231">
        <v>1367078.88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349.36</v>
      </c>
      <c r="E33" s="231">
        <v>2145.58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35519.47</v>
      </c>
      <c r="E35" s="231">
        <v>49587.91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1223767.99</v>
      </c>
      <c r="E37" s="231">
        <v>90712.1</v>
      </c>
    </row>
    <row r="38" spans="2:6">
      <c r="B38" s="21" t="s">
        <v>44</v>
      </c>
      <c r="C38" s="22" t="s">
        <v>45</v>
      </c>
      <c r="D38" s="95">
        <v>110456.18</v>
      </c>
      <c r="E38" s="23">
        <v>105041.36</v>
      </c>
    </row>
    <row r="39" spans="2:6" ht="13.5" thickBot="1">
      <c r="B39" s="30" t="s">
        <v>46</v>
      </c>
      <c r="C39" s="31" t="s">
        <v>47</v>
      </c>
      <c r="D39" s="97">
        <v>1854334.7899999998</v>
      </c>
      <c r="E39" s="242">
        <f>E24+E25+E38</f>
        <v>5099462.5600000005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20755.93</v>
      </c>
    </row>
    <row r="45" spans="2:6" ht="13.5" thickBot="1">
      <c r="B45" s="41" t="s">
        <v>7</v>
      </c>
      <c r="C45" s="49" t="s">
        <v>52</v>
      </c>
      <c r="D45" s="143">
        <v>20755.93</v>
      </c>
      <c r="E45" s="148">
        <v>49989.83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89.34</v>
      </c>
    </row>
    <row r="48" spans="2:6">
      <c r="B48" s="39" t="s">
        <v>7</v>
      </c>
      <c r="C48" s="48" t="s">
        <v>54</v>
      </c>
      <c r="D48" s="160">
        <v>77.430000000000007</v>
      </c>
      <c r="E48" s="154">
        <v>87.28</v>
      </c>
    </row>
    <row r="49" spans="2:5">
      <c r="B49" s="39" t="s">
        <v>9</v>
      </c>
      <c r="C49" s="48" t="s">
        <v>55</v>
      </c>
      <c r="D49" s="160">
        <v>91.7</v>
      </c>
      <c r="E49" s="154">
        <v>111.09</v>
      </c>
    </row>
    <row r="50" spans="2:5" ht="13.5" thickBot="1">
      <c r="B50" s="41" t="s">
        <v>11</v>
      </c>
      <c r="C50" s="49" t="s">
        <v>52</v>
      </c>
      <c r="D50" s="143">
        <v>89.34</v>
      </c>
      <c r="E50" s="152">
        <v>102.01</v>
      </c>
    </row>
    <row r="51" spans="2:5" ht="13.5" thickBot="1">
      <c r="B51" s="32"/>
      <c r="C51" s="33"/>
      <c r="D51" s="153"/>
      <c r="E51" s="153"/>
    </row>
    <row r="52" spans="2:5" ht="16.5" thickBot="1">
      <c r="B52" s="5249"/>
      <c r="C52" s="5250" t="s">
        <v>56</v>
      </c>
      <c r="D52" s="5251"/>
      <c r="E52" s="5241"/>
    </row>
    <row r="53" spans="2:5" ht="23.25" customHeight="1" thickBot="1">
      <c r="B53" s="6368" t="s">
        <v>57</v>
      </c>
      <c r="C53" s="6369"/>
      <c r="D53" s="5252" t="s">
        <v>58</v>
      </c>
      <c r="E53" s="5253" t="s">
        <v>59</v>
      </c>
    </row>
    <row r="54" spans="2:5" ht="13.5" thickBot="1">
      <c r="B54" s="5254" t="s">
        <v>27</v>
      </c>
      <c r="C54" s="5243" t="s">
        <v>60</v>
      </c>
      <c r="D54" s="5278">
        <v>5099462.5599999996</v>
      </c>
      <c r="E54" s="5279">
        <v>1</v>
      </c>
    </row>
    <row r="55" spans="2:5" ht="25.5">
      <c r="B55" s="5256" t="s">
        <v>5</v>
      </c>
      <c r="C55" s="5257" t="s">
        <v>61</v>
      </c>
      <c r="D55" s="5268">
        <v>0</v>
      </c>
      <c r="E55" s="5269">
        <v>0</v>
      </c>
    </row>
    <row r="56" spans="2:5">
      <c r="B56" s="5245" t="s">
        <v>268</v>
      </c>
      <c r="C56" s="245" t="s">
        <v>269</v>
      </c>
      <c r="D56" s="5270">
        <v>0</v>
      </c>
      <c r="E56" s="5271">
        <v>0</v>
      </c>
    </row>
    <row r="57" spans="2:5">
      <c r="B57" s="246" t="s">
        <v>270</v>
      </c>
      <c r="C57" s="245" t="s">
        <v>271</v>
      </c>
      <c r="D57" s="5270">
        <v>0</v>
      </c>
      <c r="E57" s="5271">
        <v>0</v>
      </c>
    </row>
    <row r="58" spans="2:5">
      <c r="B58" s="246" t="s">
        <v>272</v>
      </c>
      <c r="C58" s="245" t="s">
        <v>273</v>
      </c>
      <c r="D58" s="247">
        <v>0</v>
      </c>
      <c r="E58" s="5271">
        <v>0</v>
      </c>
    </row>
    <row r="59" spans="2:5" ht="25.5">
      <c r="B59" s="5245" t="s">
        <v>7</v>
      </c>
      <c r="C59" s="5246" t="s">
        <v>62</v>
      </c>
      <c r="D59" s="5270">
        <v>0</v>
      </c>
      <c r="E59" s="5271">
        <v>0</v>
      </c>
    </row>
    <row r="60" spans="2:5">
      <c r="B60" s="5245" t="s">
        <v>9</v>
      </c>
      <c r="C60" s="5246" t="s">
        <v>63</v>
      </c>
      <c r="D60" s="5270">
        <v>0</v>
      </c>
      <c r="E60" s="5271">
        <v>0</v>
      </c>
    </row>
    <row r="61" spans="2:5" ht="24" customHeight="1">
      <c r="B61" s="5245" t="s">
        <v>274</v>
      </c>
      <c r="C61" s="5246" t="s">
        <v>275</v>
      </c>
      <c r="D61" s="5270">
        <v>0</v>
      </c>
      <c r="E61" s="5271">
        <v>0</v>
      </c>
    </row>
    <row r="62" spans="2:5">
      <c r="B62" s="5245" t="s">
        <v>276</v>
      </c>
      <c r="C62" s="5246" t="s">
        <v>16</v>
      </c>
      <c r="D62" s="5270">
        <v>0</v>
      </c>
      <c r="E62" s="5271">
        <v>0</v>
      </c>
    </row>
    <row r="63" spans="2:5">
      <c r="B63" s="5245" t="s">
        <v>11</v>
      </c>
      <c r="C63" s="5246" t="s">
        <v>64</v>
      </c>
      <c r="D63" s="5270">
        <v>0</v>
      </c>
      <c r="E63" s="5271">
        <v>0</v>
      </c>
    </row>
    <row r="64" spans="2:5">
      <c r="B64" s="5245" t="s">
        <v>13</v>
      </c>
      <c r="C64" s="5246" t="s">
        <v>275</v>
      </c>
      <c r="D64" s="5270">
        <v>0</v>
      </c>
      <c r="E64" s="5271">
        <v>0</v>
      </c>
    </row>
    <row r="65" spans="2:5">
      <c r="B65" s="5245" t="s">
        <v>15</v>
      </c>
      <c r="C65" s="5246" t="s">
        <v>16</v>
      </c>
      <c r="D65" s="5270">
        <v>0</v>
      </c>
      <c r="E65" s="5271">
        <v>0</v>
      </c>
    </row>
    <row r="66" spans="2:5">
      <c r="B66" s="5245" t="s">
        <v>38</v>
      </c>
      <c r="C66" s="5246" t="s">
        <v>65</v>
      </c>
      <c r="D66" s="5270">
        <v>0</v>
      </c>
      <c r="E66" s="5271">
        <v>0</v>
      </c>
    </row>
    <row r="67" spans="2:5">
      <c r="B67" s="5258" t="s">
        <v>40</v>
      </c>
      <c r="C67" s="5259" t="s">
        <v>66</v>
      </c>
      <c r="D67" s="5280">
        <v>5099462.5599999996</v>
      </c>
      <c r="E67" s="5281">
        <v>1</v>
      </c>
    </row>
    <row r="68" spans="2:5">
      <c r="B68" s="5258" t="s">
        <v>277</v>
      </c>
      <c r="C68" s="5259" t="s">
        <v>278</v>
      </c>
      <c r="D68" s="5282">
        <v>5099462.5599999996</v>
      </c>
      <c r="E68" s="5283">
        <v>1</v>
      </c>
    </row>
    <row r="69" spans="2:5">
      <c r="B69" s="5258" t="s">
        <v>279</v>
      </c>
      <c r="C69" s="5259" t="s">
        <v>280</v>
      </c>
      <c r="D69" s="5272">
        <v>0</v>
      </c>
      <c r="E69" s="5273">
        <v>0</v>
      </c>
    </row>
    <row r="70" spans="2:5">
      <c r="B70" s="5258" t="s">
        <v>281</v>
      </c>
      <c r="C70" s="5259" t="s">
        <v>282</v>
      </c>
      <c r="D70" s="5272">
        <v>0</v>
      </c>
      <c r="E70" s="5273">
        <v>0</v>
      </c>
    </row>
    <row r="71" spans="2:5">
      <c r="B71" s="5258" t="s">
        <v>283</v>
      </c>
      <c r="C71" s="5259" t="s">
        <v>284</v>
      </c>
      <c r="D71" s="5272">
        <v>0</v>
      </c>
      <c r="E71" s="5273">
        <v>0</v>
      </c>
    </row>
    <row r="72" spans="2:5" ht="25.5">
      <c r="B72" s="5258" t="s">
        <v>42</v>
      </c>
      <c r="C72" s="5259" t="s">
        <v>67</v>
      </c>
      <c r="D72" s="5272">
        <v>0</v>
      </c>
      <c r="E72" s="5273">
        <v>0</v>
      </c>
    </row>
    <row r="73" spans="2:5">
      <c r="B73" s="5258" t="s">
        <v>285</v>
      </c>
      <c r="C73" s="5259" t="s">
        <v>286</v>
      </c>
      <c r="D73" s="5272">
        <v>0</v>
      </c>
      <c r="E73" s="5273">
        <v>0</v>
      </c>
    </row>
    <row r="74" spans="2:5">
      <c r="B74" s="5258" t="s">
        <v>287</v>
      </c>
      <c r="C74" s="5259" t="s">
        <v>288</v>
      </c>
      <c r="D74" s="5272">
        <v>0</v>
      </c>
      <c r="E74" s="5273">
        <v>0</v>
      </c>
    </row>
    <row r="75" spans="2:5">
      <c r="B75" s="5258" t="s">
        <v>289</v>
      </c>
      <c r="C75" s="5259" t="s">
        <v>290</v>
      </c>
      <c r="D75" s="5270">
        <v>0</v>
      </c>
      <c r="E75" s="5273">
        <v>0</v>
      </c>
    </row>
    <row r="76" spans="2:5">
      <c r="B76" s="5258" t="s">
        <v>291</v>
      </c>
      <c r="C76" s="5259" t="s">
        <v>292</v>
      </c>
      <c r="D76" s="5272">
        <v>0</v>
      </c>
      <c r="E76" s="5273">
        <v>0</v>
      </c>
    </row>
    <row r="77" spans="2:5">
      <c r="B77" s="5258" t="s">
        <v>293</v>
      </c>
      <c r="C77" s="5259" t="s">
        <v>294</v>
      </c>
      <c r="D77" s="5272">
        <v>0</v>
      </c>
      <c r="E77" s="5273">
        <v>0</v>
      </c>
    </row>
    <row r="78" spans="2:5">
      <c r="B78" s="5258" t="s">
        <v>68</v>
      </c>
      <c r="C78" s="5259" t="s">
        <v>69</v>
      </c>
      <c r="D78" s="5272">
        <v>0</v>
      </c>
      <c r="E78" s="5273">
        <v>0</v>
      </c>
    </row>
    <row r="79" spans="2:5">
      <c r="B79" s="5245" t="s">
        <v>70</v>
      </c>
      <c r="C79" s="5246" t="s">
        <v>71</v>
      </c>
      <c r="D79" s="5270">
        <v>0</v>
      </c>
      <c r="E79" s="5271">
        <v>0</v>
      </c>
    </row>
    <row r="80" spans="2:5">
      <c r="B80" s="5245" t="s">
        <v>295</v>
      </c>
      <c r="C80" s="5246" t="s">
        <v>296</v>
      </c>
      <c r="D80" s="5270">
        <v>0</v>
      </c>
      <c r="E80" s="5271">
        <v>0</v>
      </c>
    </row>
    <row r="81" spans="2:5">
      <c r="B81" s="5245" t="s">
        <v>297</v>
      </c>
      <c r="C81" s="5246" t="s">
        <v>298</v>
      </c>
      <c r="D81" s="5270">
        <v>0</v>
      </c>
      <c r="E81" s="5271">
        <v>0</v>
      </c>
    </row>
    <row r="82" spans="2:5">
      <c r="B82" s="5245" t="s">
        <v>299</v>
      </c>
      <c r="C82" s="5246" t="s">
        <v>300</v>
      </c>
      <c r="D82" s="5270">
        <v>0</v>
      </c>
      <c r="E82" s="5271">
        <v>0</v>
      </c>
    </row>
    <row r="83" spans="2:5">
      <c r="B83" s="5245" t="s">
        <v>301</v>
      </c>
      <c r="C83" s="5246" t="s">
        <v>302</v>
      </c>
      <c r="D83" s="5270">
        <v>0</v>
      </c>
      <c r="E83" s="5271">
        <v>0</v>
      </c>
    </row>
    <row r="84" spans="2:5">
      <c r="B84" s="5245" t="s">
        <v>72</v>
      </c>
      <c r="C84" s="5246" t="s">
        <v>73</v>
      </c>
      <c r="D84" s="5270">
        <v>0</v>
      </c>
      <c r="E84" s="5271">
        <v>0</v>
      </c>
    </row>
    <row r="85" spans="2:5">
      <c r="B85" s="5245" t="s">
        <v>74</v>
      </c>
      <c r="C85" s="5246" t="s">
        <v>75</v>
      </c>
      <c r="D85" s="5270">
        <v>0</v>
      </c>
      <c r="E85" s="5271">
        <v>0</v>
      </c>
    </row>
    <row r="86" spans="2:5" ht="13.5" thickBot="1">
      <c r="B86" s="5260" t="s">
        <v>76</v>
      </c>
      <c r="C86" s="5261" t="s">
        <v>77</v>
      </c>
      <c r="D86" s="5274">
        <v>0</v>
      </c>
      <c r="E86" s="5275">
        <v>0</v>
      </c>
    </row>
    <row r="87" spans="2:5" ht="26.25" thickBot="1">
      <c r="B87" s="5262" t="s">
        <v>32</v>
      </c>
      <c r="C87" s="5263" t="s">
        <v>78</v>
      </c>
      <c r="D87" s="5264">
        <v>0</v>
      </c>
      <c r="E87" s="5265">
        <v>0</v>
      </c>
    </row>
    <row r="88" spans="2:5" ht="13.5" thickBot="1">
      <c r="B88" s="5242" t="s">
        <v>79</v>
      </c>
      <c r="C88" s="5243" t="s">
        <v>80</v>
      </c>
      <c r="D88" s="5244">
        <v>0</v>
      </c>
      <c r="E88" s="5255">
        <v>0</v>
      </c>
    </row>
    <row r="89" spans="2:5" ht="13.5" thickBot="1">
      <c r="B89" s="5242" t="s">
        <v>81</v>
      </c>
      <c r="C89" s="5243" t="s">
        <v>82</v>
      </c>
      <c r="D89" s="5244">
        <v>0</v>
      </c>
      <c r="E89" s="5255">
        <v>0</v>
      </c>
    </row>
    <row r="90" spans="2:5" ht="13.5" thickBot="1">
      <c r="B90" s="5242" t="s">
        <v>83</v>
      </c>
      <c r="C90" s="5243" t="s">
        <v>84</v>
      </c>
      <c r="D90" s="5244">
        <v>0</v>
      </c>
      <c r="E90" s="5267">
        <v>0</v>
      </c>
    </row>
    <row r="91" spans="2:5">
      <c r="B91" s="5242" t="s">
        <v>85</v>
      </c>
      <c r="C91" s="5243" t="s">
        <v>86</v>
      </c>
      <c r="D91" s="5287">
        <v>5099462.5599999996</v>
      </c>
      <c r="E91" s="5309">
        <v>1</v>
      </c>
    </row>
    <row r="92" spans="2:5">
      <c r="B92" s="5245" t="s">
        <v>5</v>
      </c>
      <c r="C92" s="5246" t="s">
        <v>87</v>
      </c>
      <c r="D92" s="5313">
        <v>0</v>
      </c>
      <c r="E92" s="5314">
        <v>0</v>
      </c>
    </row>
    <row r="93" spans="2:5">
      <c r="B93" s="5245" t="s">
        <v>7</v>
      </c>
      <c r="C93" s="5246" t="s">
        <v>88</v>
      </c>
      <c r="D93" s="5313">
        <v>5099462.5599999996</v>
      </c>
      <c r="E93" s="5314">
        <v>1</v>
      </c>
    </row>
    <row r="94" spans="2:5" ht="13.5" thickBot="1">
      <c r="B94" s="5247" t="s">
        <v>9</v>
      </c>
      <c r="C94" s="5248" t="s">
        <v>89</v>
      </c>
      <c r="D94" s="5276">
        <v>0</v>
      </c>
      <c r="E94" s="527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189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3231858.82</v>
      </c>
      <c r="E9" s="23">
        <f>E10+E11+E12+E13</f>
        <v>1393164.03</v>
      </c>
    </row>
    <row r="10" spans="2:5">
      <c r="B10" s="14" t="s">
        <v>5</v>
      </c>
      <c r="C10" s="93" t="s">
        <v>6</v>
      </c>
      <c r="D10" s="175">
        <v>3231858.82</v>
      </c>
      <c r="E10" s="226">
        <v>1393164.03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3231858.82</v>
      </c>
      <c r="E20" s="229">
        <f>E9-E16</f>
        <v>1393164.03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3231858.82</v>
      </c>
    </row>
    <row r="25" spans="2:7">
      <c r="B25" s="21" t="s">
        <v>25</v>
      </c>
      <c r="C25" s="22" t="s">
        <v>26</v>
      </c>
      <c r="D25" s="95">
        <v>3920163.38</v>
      </c>
      <c r="E25" s="110">
        <v>-1402297.54</v>
      </c>
      <c r="F25" s="92"/>
      <c r="G25" s="92"/>
    </row>
    <row r="26" spans="2:7">
      <c r="B26" s="24" t="s">
        <v>27</v>
      </c>
      <c r="C26" s="25" t="s">
        <v>28</v>
      </c>
      <c r="D26" s="96">
        <v>6310658.9500000002</v>
      </c>
      <c r="E26" s="111">
        <v>671911</v>
      </c>
      <c r="F26" s="92"/>
    </row>
    <row r="27" spans="2:7">
      <c r="B27" s="26" t="s">
        <v>5</v>
      </c>
      <c r="C27" s="15" t="s">
        <v>29</v>
      </c>
      <c r="D27" s="175">
        <v>4946442.8600000003</v>
      </c>
      <c r="E27" s="231">
        <v>321168.73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1364216.0899999999</v>
      </c>
      <c r="E29" s="231">
        <v>350742.27</v>
      </c>
      <c r="F29" s="92"/>
      <c r="G29" s="92"/>
    </row>
    <row r="30" spans="2:7">
      <c r="B30" s="24" t="s">
        <v>32</v>
      </c>
      <c r="C30" s="27" t="s">
        <v>33</v>
      </c>
      <c r="D30" s="96">
        <v>2390495.5700000003</v>
      </c>
      <c r="E30" s="111">
        <v>2074208.54</v>
      </c>
    </row>
    <row r="31" spans="2:7">
      <c r="B31" s="26" t="s">
        <v>5</v>
      </c>
      <c r="C31" s="15" t="s">
        <v>34</v>
      </c>
      <c r="D31" s="175">
        <v>144726.1</v>
      </c>
      <c r="E31" s="231">
        <v>15795.01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387.51</v>
      </c>
      <c r="E33" s="231">
        <v>524.49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44347.32</v>
      </c>
      <c r="E35" s="231">
        <v>41249.96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2201034.64</v>
      </c>
      <c r="E37" s="231">
        <v>2016639.08</v>
      </c>
    </row>
    <row r="38" spans="2:6">
      <c r="B38" s="21" t="s">
        <v>44</v>
      </c>
      <c r="C38" s="22" t="s">
        <v>45</v>
      </c>
      <c r="D38" s="95">
        <v>-688304.56</v>
      </c>
      <c r="E38" s="23">
        <v>-436397.25</v>
      </c>
    </row>
    <row r="39" spans="2:6" ht="13.5" thickBot="1">
      <c r="B39" s="30" t="s">
        <v>46</v>
      </c>
      <c r="C39" s="31" t="s">
        <v>47</v>
      </c>
      <c r="D39" s="97">
        <v>3231858.82</v>
      </c>
      <c r="E39" s="242">
        <f>E24+E25+E38</f>
        <v>1393164.0299999998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7788.55</v>
      </c>
    </row>
    <row r="45" spans="2:6" ht="13.5" thickBot="1">
      <c r="B45" s="41" t="s">
        <v>7</v>
      </c>
      <c r="C45" s="49" t="s">
        <v>52</v>
      </c>
      <c r="D45" s="143">
        <v>7788.55</v>
      </c>
      <c r="E45" s="148">
        <v>4049.66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414.95</v>
      </c>
    </row>
    <row r="48" spans="2:6">
      <c r="B48" s="39" t="s">
        <v>7</v>
      </c>
      <c r="C48" s="48" t="s">
        <v>54</v>
      </c>
      <c r="D48" s="160">
        <v>371.74</v>
      </c>
      <c r="E48" s="154">
        <v>337.26</v>
      </c>
    </row>
    <row r="49" spans="2:5">
      <c r="B49" s="39" t="s">
        <v>9</v>
      </c>
      <c r="C49" s="48" t="s">
        <v>55</v>
      </c>
      <c r="D49" s="160">
        <v>504.27</v>
      </c>
      <c r="E49" s="154">
        <v>427.58</v>
      </c>
    </row>
    <row r="50" spans="2:5" ht="13.5" thickBot="1">
      <c r="B50" s="41" t="s">
        <v>11</v>
      </c>
      <c r="C50" s="49" t="s">
        <v>52</v>
      </c>
      <c r="D50" s="143">
        <v>414.95</v>
      </c>
      <c r="E50" s="152">
        <v>344.02</v>
      </c>
    </row>
    <row r="51" spans="2:5" ht="13.5" thickBot="1">
      <c r="B51" s="32"/>
      <c r="C51" s="33"/>
      <c r="D51" s="153"/>
      <c r="E51" s="153"/>
    </row>
    <row r="52" spans="2:5" ht="16.5" thickBot="1">
      <c r="B52" s="5292"/>
      <c r="C52" s="5293" t="s">
        <v>56</v>
      </c>
      <c r="D52" s="5294"/>
      <c r="E52" s="5284"/>
    </row>
    <row r="53" spans="2:5" ht="23.25" customHeight="1" thickBot="1">
      <c r="B53" s="6368" t="s">
        <v>57</v>
      </c>
      <c r="C53" s="6369"/>
      <c r="D53" s="5295" t="s">
        <v>58</v>
      </c>
      <c r="E53" s="5296" t="s">
        <v>59</v>
      </c>
    </row>
    <row r="54" spans="2:5" ht="13.5" thickBot="1">
      <c r="B54" s="5297" t="s">
        <v>27</v>
      </c>
      <c r="C54" s="5286" t="s">
        <v>60</v>
      </c>
      <c r="D54" s="5321">
        <v>1393164.03</v>
      </c>
      <c r="E54" s="5322">
        <v>1</v>
      </c>
    </row>
    <row r="55" spans="2:5" ht="25.5">
      <c r="B55" s="5299" t="s">
        <v>5</v>
      </c>
      <c r="C55" s="5300" t="s">
        <v>61</v>
      </c>
      <c r="D55" s="5311">
        <v>0</v>
      </c>
      <c r="E55" s="5312">
        <v>0</v>
      </c>
    </row>
    <row r="56" spans="2:5">
      <c r="B56" s="5288" t="s">
        <v>268</v>
      </c>
      <c r="C56" s="245" t="s">
        <v>269</v>
      </c>
      <c r="D56" s="5313">
        <v>0</v>
      </c>
      <c r="E56" s="5314">
        <v>0</v>
      </c>
    </row>
    <row r="57" spans="2:5">
      <c r="B57" s="246" t="s">
        <v>270</v>
      </c>
      <c r="C57" s="245" t="s">
        <v>271</v>
      </c>
      <c r="D57" s="5313">
        <v>0</v>
      </c>
      <c r="E57" s="5314">
        <v>0</v>
      </c>
    </row>
    <row r="58" spans="2:5">
      <c r="B58" s="246" t="s">
        <v>272</v>
      </c>
      <c r="C58" s="245" t="s">
        <v>273</v>
      </c>
      <c r="D58" s="247">
        <v>0</v>
      </c>
      <c r="E58" s="5314">
        <v>0</v>
      </c>
    </row>
    <row r="59" spans="2:5" ht="25.5">
      <c r="B59" s="5288" t="s">
        <v>7</v>
      </c>
      <c r="C59" s="5289" t="s">
        <v>62</v>
      </c>
      <c r="D59" s="5313">
        <v>0</v>
      </c>
      <c r="E59" s="5314">
        <v>0</v>
      </c>
    </row>
    <row r="60" spans="2:5">
      <c r="B60" s="5288" t="s">
        <v>9</v>
      </c>
      <c r="C60" s="5289" t="s">
        <v>63</v>
      </c>
      <c r="D60" s="5313">
        <v>0</v>
      </c>
      <c r="E60" s="5314">
        <v>0</v>
      </c>
    </row>
    <row r="61" spans="2:5" ht="24" customHeight="1">
      <c r="B61" s="5288" t="s">
        <v>274</v>
      </c>
      <c r="C61" s="5289" t="s">
        <v>275</v>
      </c>
      <c r="D61" s="5313">
        <v>0</v>
      </c>
      <c r="E61" s="5314">
        <v>0</v>
      </c>
    </row>
    <row r="62" spans="2:5">
      <c r="B62" s="5288" t="s">
        <v>276</v>
      </c>
      <c r="C62" s="5289" t="s">
        <v>16</v>
      </c>
      <c r="D62" s="5313">
        <v>0</v>
      </c>
      <c r="E62" s="5314">
        <v>0</v>
      </c>
    </row>
    <row r="63" spans="2:5">
      <c r="B63" s="5288" t="s">
        <v>11</v>
      </c>
      <c r="C63" s="5289" t="s">
        <v>64</v>
      </c>
      <c r="D63" s="5313">
        <v>0</v>
      </c>
      <c r="E63" s="5314">
        <v>0</v>
      </c>
    </row>
    <row r="64" spans="2:5">
      <c r="B64" s="5288" t="s">
        <v>13</v>
      </c>
      <c r="C64" s="5289" t="s">
        <v>275</v>
      </c>
      <c r="D64" s="5313">
        <v>0</v>
      </c>
      <c r="E64" s="5314">
        <v>0</v>
      </c>
    </row>
    <row r="65" spans="2:5">
      <c r="B65" s="5288" t="s">
        <v>15</v>
      </c>
      <c r="C65" s="5289" t="s">
        <v>16</v>
      </c>
      <c r="D65" s="5313">
        <v>0</v>
      </c>
      <c r="E65" s="5314">
        <v>0</v>
      </c>
    </row>
    <row r="66" spans="2:5">
      <c r="B66" s="5288" t="s">
        <v>38</v>
      </c>
      <c r="C66" s="5289" t="s">
        <v>65</v>
      </c>
      <c r="D66" s="5313">
        <v>0</v>
      </c>
      <c r="E66" s="5314">
        <v>0</v>
      </c>
    </row>
    <row r="67" spans="2:5">
      <c r="B67" s="5301" t="s">
        <v>40</v>
      </c>
      <c r="C67" s="5302" t="s">
        <v>66</v>
      </c>
      <c r="D67" s="5323">
        <v>1393164.03</v>
      </c>
      <c r="E67" s="5324">
        <v>1</v>
      </c>
    </row>
    <row r="68" spans="2:5">
      <c r="B68" s="5301" t="s">
        <v>277</v>
      </c>
      <c r="C68" s="5302" t="s">
        <v>278</v>
      </c>
      <c r="D68" s="5325">
        <v>1393164.03</v>
      </c>
      <c r="E68" s="5326">
        <v>1</v>
      </c>
    </row>
    <row r="69" spans="2:5">
      <c r="B69" s="5301" t="s">
        <v>279</v>
      </c>
      <c r="C69" s="5302" t="s">
        <v>280</v>
      </c>
      <c r="D69" s="5315">
        <v>0</v>
      </c>
      <c r="E69" s="5316">
        <v>0</v>
      </c>
    </row>
    <row r="70" spans="2:5">
      <c r="B70" s="5301" t="s">
        <v>281</v>
      </c>
      <c r="C70" s="5302" t="s">
        <v>282</v>
      </c>
      <c r="D70" s="5315">
        <v>0</v>
      </c>
      <c r="E70" s="5316">
        <v>0</v>
      </c>
    </row>
    <row r="71" spans="2:5">
      <c r="B71" s="5301" t="s">
        <v>283</v>
      </c>
      <c r="C71" s="5302" t="s">
        <v>284</v>
      </c>
      <c r="D71" s="5315">
        <v>0</v>
      </c>
      <c r="E71" s="5316">
        <v>0</v>
      </c>
    </row>
    <row r="72" spans="2:5" ht="25.5">
      <c r="B72" s="5301" t="s">
        <v>42</v>
      </c>
      <c r="C72" s="5302" t="s">
        <v>67</v>
      </c>
      <c r="D72" s="5315">
        <v>0</v>
      </c>
      <c r="E72" s="5316">
        <v>0</v>
      </c>
    </row>
    <row r="73" spans="2:5">
      <c r="B73" s="5301" t="s">
        <v>285</v>
      </c>
      <c r="C73" s="5302" t="s">
        <v>286</v>
      </c>
      <c r="D73" s="5315">
        <v>0</v>
      </c>
      <c r="E73" s="5316">
        <v>0</v>
      </c>
    </row>
    <row r="74" spans="2:5">
      <c r="B74" s="5301" t="s">
        <v>287</v>
      </c>
      <c r="C74" s="5302" t="s">
        <v>288</v>
      </c>
      <c r="D74" s="5315">
        <v>0</v>
      </c>
      <c r="E74" s="5316">
        <v>0</v>
      </c>
    </row>
    <row r="75" spans="2:5">
      <c r="B75" s="5301" t="s">
        <v>289</v>
      </c>
      <c r="C75" s="5302" t="s">
        <v>290</v>
      </c>
      <c r="D75" s="5313">
        <v>0</v>
      </c>
      <c r="E75" s="5316">
        <v>0</v>
      </c>
    </row>
    <row r="76" spans="2:5">
      <c r="B76" s="5301" t="s">
        <v>291</v>
      </c>
      <c r="C76" s="5302" t="s">
        <v>292</v>
      </c>
      <c r="D76" s="5315">
        <v>0</v>
      </c>
      <c r="E76" s="5316">
        <v>0</v>
      </c>
    </row>
    <row r="77" spans="2:5">
      <c r="B77" s="5301" t="s">
        <v>293</v>
      </c>
      <c r="C77" s="5302" t="s">
        <v>294</v>
      </c>
      <c r="D77" s="5315">
        <v>0</v>
      </c>
      <c r="E77" s="5316">
        <v>0</v>
      </c>
    </row>
    <row r="78" spans="2:5">
      <c r="B78" s="5301" t="s">
        <v>68</v>
      </c>
      <c r="C78" s="5302" t="s">
        <v>69</v>
      </c>
      <c r="D78" s="5315">
        <v>0</v>
      </c>
      <c r="E78" s="5316">
        <v>0</v>
      </c>
    </row>
    <row r="79" spans="2:5">
      <c r="B79" s="5288" t="s">
        <v>70</v>
      </c>
      <c r="C79" s="5289" t="s">
        <v>71</v>
      </c>
      <c r="D79" s="5313">
        <v>0</v>
      </c>
      <c r="E79" s="5314">
        <v>0</v>
      </c>
    </row>
    <row r="80" spans="2:5">
      <c r="B80" s="5288" t="s">
        <v>295</v>
      </c>
      <c r="C80" s="5289" t="s">
        <v>296</v>
      </c>
      <c r="D80" s="5313">
        <v>0</v>
      </c>
      <c r="E80" s="5314">
        <v>0</v>
      </c>
    </row>
    <row r="81" spans="2:5">
      <c r="B81" s="5288" t="s">
        <v>297</v>
      </c>
      <c r="C81" s="5289" t="s">
        <v>298</v>
      </c>
      <c r="D81" s="5313">
        <v>0</v>
      </c>
      <c r="E81" s="5314">
        <v>0</v>
      </c>
    </row>
    <row r="82" spans="2:5">
      <c r="B82" s="5288" t="s">
        <v>299</v>
      </c>
      <c r="C82" s="5289" t="s">
        <v>300</v>
      </c>
      <c r="D82" s="5313">
        <v>0</v>
      </c>
      <c r="E82" s="5314">
        <v>0</v>
      </c>
    </row>
    <row r="83" spans="2:5">
      <c r="B83" s="5288" t="s">
        <v>301</v>
      </c>
      <c r="C83" s="5289" t="s">
        <v>302</v>
      </c>
      <c r="D83" s="5313">
        <v>0</v>
      </c>
      <c r="E83" s="5314">
        <v>0</v>
      </c>
    </row>
    <row r="84" spans="2:5">
      <c r="B84" s="5288" t="s">
        <v>72</v>
      </c>
      <c r="C84" s="5289" t="s">
        <v>73</v>
      </c>
      <c r="D84" s="5313">
        <v>0</v>
      </c>
      <c r="E84" s="5314">
        <v>0</v>
      </c>
    </row>
    <row r="85" spans="2:5">
      <c r="B85" s="5288" t="s">
        <v>74</v>
      </c>
      <c r="C85" s="5289" t="s">
        <v>75</v>
      </c>
      <c r="D85" s="5313">
        <v>0</v>
      </c>
      <c r="E85" s="5314">
        <v>0</v>
      </c>
    </row>
    <row r="86" spans="2:5" ht="13.5" thickBot="1">
      <c r="B86" s="5303" t="s">
        <v>76</v>
      </c>
      <c r="C86" s="5304" t="s">
        <v>77</v>
      </c>
      <c r="D86" s="5317">
        <v>0</v>
      </c>
      <c r="E86" s="5318">
        <v>0</v>
      </c>
    </row>
    <row r="87" spans="2:5" ht="26.25" thickBot="1">
      <c r="B87" s="5305" t="s">
        <v>32</v>
      </c>
      <c r="C87" s="5306" t="s">
        <v>78</v>
      </c>
      <c r="D87" s="5307">
        <v>0</v>
      </c>
      <c r="E87" s="5308">
        <v>0</v>
      </c>
    </row>
    <row r="88" spans="2:5" ht="13.5" thickBot="1">
      <c r="B88" s="5285" t="s">
        <v>79</v>
      </c>
      <c r="C88" s="5286" t="s">
        <v>80</v>
      </c>
      <c r="D88" s="5287">
        <v>0</v>
      </c>
      <c r="E88" s="5298">
        <v>0</v>
      </c>
    </row>
    <row r="89" spans="2:5" ht="13.5" thickBot="1">
      <c r="B89" s="5285" t="s">
        <v>81</v>
      </c>
      <c r="C89" s="5286" t="s">
        <v>82</v>
      </c>
      <c r="D89" s="5287">
        <v>0</v>
      </c>
      <c r="E89" s="5298">
        <v>0</v>
      </c>
    </row>
    <row r="90" spans="2:5" ht="13.5" thickBot="1">
      <c r="B90" s="5285" t="s">
        <v>83</v>
      </c>
      <c r="C90" s="5286" t="s">
        <v>84</v>
      </c>
      <c r="D90" s="5287">
        <v>0</v>
      </c>
      <c r="E90" s="5310">
        <v>0</v>
      </c>
    </row>
    <row r="91" spans="2:5">
      <c r="B91" s="5285" t="s">
        <v>85</v>
      </c>
      <c r="C91" s="5286" t="s">
        <v>86</v>
      </c>
      <c r="D91" s="5330">
        <v>1393164.03</v>
      </c>
      <c r="E91" s="5352">
        <v>1</v>
      </c>
    </row>
    <row r="92" spans="2:5">
      <c r="B92" s="5288" t="s">
        <v>5</v>
      </c>
      <c r="C92" s="5289" t="s">
        <v>87</v>
      </c>
      <c r="D92" s="5356">
        <v>0</v>
      </c>
      <c r="E92" s="5357">
        <v>0</v>
      </c>
    </row>
    <row r="93" spans="2:5">
      <c r="B93" s="5288" t="s">
        <v>7</v>
      </c>
      <c r="C93" s="5289" t="s">
        <v>88</v>
      </c>
      <c r="D93" s="5356">
        <v>1393164.03</v>
      </c>
      <c r="E93" s="5357">
        <v>1</v>
      </c>
    </row>
    <row r="94" spans="2:5" ht="13.5" thickBot="1">
      <c r="B94" s="5290" t="s">
        <v>9</v>
      </c>
      <c r="C94" s="5291" t="s">
        <v>89</v>
      </c>
      <c r="D94" s="5319">
        <v>0</v>
      </c>
      <c r="E94" s="532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9.71093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190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1026358.69</v>
      </c>
      <c r="E9" s="23">
        <f>E10+E11+E12+E13</f>
        <v>2832538.48</v>
      </c>
    </row>
    <row r="10" spans="2:5">
      <c r="B10" s="14" t="s">
        <v>5</v>
      </c>
      <c r="C10" s="93" t="s">
        <v>6</v>
      </c>
      <c r="D10" s="175">
        <v>1026358.69</v>
      </c>
      <c r="E10" s="226">
        <v>2832538.48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1026358.69</v>
      </c>
      <c r="E20" s="229">
        <f>E9-E16</f>
        <v>2832538.48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1026358.69</v>
      </c>
      <c r="G24" s="92"/>
    </row>
    <row r="25" spans="2:7">
      <c r="B25" s="21" t="s">
        <v>25</v>
      </c>
      <c r="C25" s="22" t="s">
        <v>26</v>
      </c>
      <c r="D25" s="95">
        <v>960484.80999999994</v>
      </c>
      <c r="E25" s="110">
        <v>1884027.02</v>
      </c>
      <c r="F25" s="92"/>
    </row>
    <row r="26" spans="2:7">
      <c r="B26" s="24" t="s">
        <v>27</v>
      </c>
      <c r="C26" s="25" t="s">
        <v>28</v>
      </c>
      <c r="D26" s="96">
        <v>1170279.94</v>
      </c>
      <c r="E26" s="111">
        <v>3425573.5</v>
      </c>
    </row>
    <row r="27" spans="2:7">
      <c r="B27" s="26" t="s">
        <v>5</v>
      </c>
      <c r="C27" s="15" t="s">
        <v>29</v>
      </c>
      <c r="D27" s="175">
        <v>1161500.46</v>
      </c>
      <c r="E27" s="231">
        <v>2916757.55</v>
      </c>
      <c r="F27" s="92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8779.48</v>
      </c>
      <c r="E29" s="231">
        <v>508815.95</v>
      </c>
      <c r="G29" s="92"/>
    </row>
    <row r="30" spans="2:7">
      <c r="B30" s="24" t="s">
        <v>32</v>
      </c>
      <c r="C30" s="27" t="s">
        <v>33</v>
      </c>
      <c r="D30" s="96">
        <v>209795.13000000003</v>
      </c>
      <c r="E30" s="111">
        <v>1541546.48</v>
      </c>
    </row>
    <row r="31" spans="2:7">
      <c r="B31" s="26" t="s">
        <v>5</v>
      </c>
      <c r="C31" s="15" t="s">
        <v>34</v>
      </c>
      <c r="D31" s="175">
        <v>200543.82</v>
      </c>
      <c r="E31" s="231">
        <v>937307.36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58.14</v>
      </c>
      <c r="E33" s="231">
        <v>515.46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6944.95</v>
      </c>
      <c r="E35" s="231">
        <v>37939.68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2248.2200000000003</v>
      </c>
      <c r="E37" s="231">
        <v>565783.98</v>
      </c>
    </row>
    <row r="38" spans="2:6">
      <c r="B38" s="21" t="s">
        <v>44</v>
      </c>
      <c r="C38" s="22" t="s">
        <v>45</v>
      </c>
      <c r="D38" s="95">
        <v>65873.88</v>
      </c>
      <c r="E38" s="23">
        <v>-77847.23</v>
      </c>
    </row>
    <row r="39" spans="2:6" ht="13.5" thickBot="1">
      <c r="B39" s="30" t="s">
        <v>46</v>
      </c>
      <c r="C39" s="31" t="s">
        <v>47</v>
      </c>
      <c r="D39" s="97">
        <v>1026358.69</v>
      </c>
      <c r="E39" s="242">
        <f>E24+E25+E38</f>
        <v>2832538.48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1880.57</v>
      </c>
    </row>
    <row r="45" spans="2:6" ht="13.5" thickBot="1">
      <c r="B45" s="41" t="s">
        <v>7</v>
      </c>
      <c r="C45" s="49" t="s">
        <v>52</v>
      </c>
      <c r="D45" s="143">
        <v>1880.57</v>
      </c>
      <c r="E45" s="148">
        <v>5198.9399999999996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545.77</v>
      </c>
    </row>
    <row r="48" spans="2:6">
      <c r="B48" s="39" t="s">
        <v>7</v>
      </c>
      <c r="C48" s="48" t="s">
        <v>54</v>
      </c>
      <c r="D48" s="160">
        <v>492</v>
      </c>
      <c r="E48" s="154">
        <v>530.84</v>
      </c>
    </row>
    <row r="49" spans="2:5">
      <c r="B49" s="39" t="s">
        <v>9</v>
      </c>
      <c r="C49" s="48" t="s">
        <v>55</v>
      </c>
      <c r="D49" s="160">
        <v>545.78</v>
      </c>
      <c r="E49" s="154">
        <v>581.75</v>
      </c>
    </row>
    <row r="50" spans="2:5" ht="13.5" thickBot="1">
      <c r="B50" s="41" t="s">
        <v>11</v>
      </c>
      <c r="C50" s="49" t="s">
        <v>52</v>
      </c>
      <c r="D50" s="143">
        <v>545.77</v>
      </c>
      <c r="E50" s="152">
        <v>544.83000000000004</v>
      </c>
    </row>
    <row r="51" spans="2:5" ht="13.5" thickBot="1">
      <c r="B51" s="32"/>
      <c r="C51" s="33"/>
      <c r="D51" s="153"/>
      <c r="E51" s="153"/>
    </row>
    <row r="52" spans="2:5" ht="16.5" thickBot="1">
      <c r="B52" s="5335"/>
      <c r="C52" s="5336" t="s">
        <v>56</v>
      </c>
      <c r="D52" s="5337"/>
      <c r="E52" s="5327"/>
    </row>
    <row r="53" spans="2:5" ht="23.25" customHeight="1" thickBot="1">
      <c r="B53" s="6368" t="s">
        <v>57</v>
      </c>
      <c r="C53" s="6369"/>
      <c r="D53" s="5338" t="s">
        <v>58</v>
      </c>
      <c r="E53" s="5339" t="s">
        <v>59</v>
      </c>
    </row>
    <row r="54" spans="2:5" ht="13.5" thickBot="1">
      <c r="B54" s="5340" t="s">
        <v>27</v>
      </c>
      <c r="C54" s="5329" t="s">
        <v>60</v>
      </c>
      <c r="D54" s="5364">
        <v>2832538.48</v>
      </c>
      <c r="E54" s="5365">
        <v>1</v>
      </c>
    </row>
    <row r="55" spans="2:5" ht="25.5">
      <c r="B55" s="5342" t="s">
        <v>5</v>
      </c>
      <c r="C55" s="5343" t="s">
        <v>61</v>
      </c>
      <c r="D55" s="5354">
        <v>0</v>
      </c>
      <c r="E55" s="5355">
        <v>0</v>
      </c>
    </row>
    <row r="56" spans="2:5">
      <c r="B56" s="5331" t="s">
        <v>268</v>
      </c>
      <c r="C56" s="245" t="s">
        <v>269</v>
      </c>
      <c r="D56" s="5356">
        <v>0</v>
      </c>
      <c r="E56" s="5357">
        <v>0</v>
      </c>
    </row>
    <row r="57" spans="2:5">
      <c r="B57" s="246" t="s">
        <v>270</v>
      </c>
      <c r="C57" s="245" t="s">
        <v>271</v>
      </c>
      <c r="D57" s="5356">
        <v>0</v>
      </c>
      <c r="E57" s="5357">
        <v>0</v>
      </c>
    </row>
    <row r="58" spans="2:5">
      <c r="B58" s="246" t="s">
        <v>272</v>
      </c>
      <c r="C58" s="245" t="s">
        <v>273</v>
      </c>
      <c r="D58" s="247">
        <v>0</v>
      </c>
      <c r="E58" s="5357">
        <v>0</v>
      </c>
    </row>
    <row r="59" spans="2:5" ht="25.5">
      <c r="B59" s="5331" t="s">
        <v>7</v>
      </c>
      <c r="C59" s="5332" t="s">
        <v>62</v>
      </c>
      <c r="D59" s="5356">
        <v>0</v>
      </c>
      <c r="E59" s="5357">
        <v>0</v>
      </c>
    </row>
    <row r="60" spans="2:5">
      <c r="B60" s="5331" t="s">
        <v>9</v>
      </c>
      <c r="C60" s="5332" t="s">
        <v>63</v>
      </c>
      <c r="D60" s="5356">
        <v>0</v>
      </c>
      <c r="E60" s="5357">
        <v>0</v>
      </c>
    </row>
    <row r="61" spans="2:5" ht="24" customHeight="1">
      <c r="B61" s="5331" t="s">
        <v>274</v>
      </c>
      <c r="C61" s="5332" t="s">
        <v>275</v>
      </c>
      <c r="D61" s="5356">
        <v>0</v>
      </c>
      <c r="E61" s="5357">
        <v>0</v>
      </c>
    </row>
    <row r="62" spans="2:5">
      <c r="B62" s="5331" t="s">
        <v>276</v>
      </c>
      <c r="C62" s="5332" t="s">
        <v>16</v>
      </c>
      <c r="D62" s="5356">
        <v>0</v>
      </c>
      <c r="E62" s="5357">
        <v>0</v>
      </c>
    </row>
    <row r="63" spans="2:5">
      <c r="B63" s="5331" t="s">
        <v>11</v>
      </c>
      <c r="C63" s="5332" t="s">
        <v>64</v>
      </c>
      <c r="D63" s="5356">
        <v>0</v>
      </c>
      <c r="E63" s="5357">
        <v>0</v>
      </c>
    </row>
    <row r="64" spans="2:5">
      <c r="B64" s="5331" t="s">
        <v>13</v>
      </c>
      <c r="C64" s="5332" t="s">
        <v>275</v>
      </c>
      <c r="D64" s="5356">
        <v>0</v>
      </c>
      <c r="E64" s="5357">
        <v>0</v>
      </c>
    </row>
    <row r="65" spans="2:5">
      <c r="B65" s="5331" t="s">
        <v>15</v>
      </c>
      <c r="C65" s="5332" t="s">
        <v>16</v>
      </c>
      <c r="D65" s="5356">
        <v>0</v>
      </c>
      <c r="E65" s="5357">
        <v>0</v>
      </c>
    </row>
    <row r="66" spans="2:5">
      <c r="B66" s="5331" t="s">
        <v>38</v>
      </c>
      <c r="C66" s="5332" t="s">
        <v>65</v>
      </c>
      <c r="D66" s="5356">
        <v>0</v>
      </c>
      <c r="E66" s="5357">
        <v>0</v>
      </c>
    </row>
    <row r="67" spans="2:5">
      <c r="B67" s="5344" t="s">
        <v>40</v>
      </c>
      <c r="C67" s="5345" t="s">
        <v>66</v>
      </c>
      <c r="D67" s="5366">
        <v>2832538.48</v>
      </c>
      <c r="E67" s="5367">
        <v>1</v>
      </c>
    </row>
    <row r="68" spans="2:5">
      <c r="B68" s="5344" t="s">
        <v>277</v>
      </c>
      <c r="C68" s="5345" t="s">
        <v>278</v>
      </c>
      <c r="D68" s="5368">
        <v>2832538.48</v>
      </c>
      <c r="E68" s="5369">
        <v>1</v>
      </c>
    </row>
    <row r="69" spans="2:5">
      <c r="B69" s="5344" t="s">
        <v>279</v>
      </c>
      <c r="C69" s="5345" t="s">
        <v>280</v>
      </c>
      <c r="D69" s="5358">
        <v>0</v>
      </c>
      <c r="E69" s="5359">
        <v>0</v>
      </c>
    </row>
    <row r="70" spans="2:5">
      <c r="B70" s="5344" t="s">
        <v>281</v>
      </c>
      <c r="C70" s="5345" t="s">
        <v>282</v>
      </c>
      <c r="D70" s="5358">
        <v>0</v>
      </c>
      <c r="E70" s="5359">
        <v>0</v>
      </c>
    </row>
    <row r="71" spans="2:5">
      <c r="B71" s="5344" t="s">
        <v>283</v>
      </c>
      <c r="C71" s="5345" t="s">
        <v>284</v>
      </c>
      <c r="D71" s="5358">
        <v>0</v>
      </c>
      <c r="E71" s="5359">
        <v>0</v>
      </c>
    </row>
    <row r="72" spans="2:5" ht="25.5">
      <c r="B72" s="5344" t="s">
        <v>42</v>
      </c>
      <c r="C72" s="5345" t="s">
        <v>67</v>
      </c>
      <c r="D72" s="5358">
        <v>0</v>
      </c>
      <c r="E72" s="5359">
        <v>0</v>
      </c>
    </row>
    <row r="73" spans="2:5">
      <c r="B73" s="5344" t="s">
        <v>285</v>
      </c>
      <c r="C73" s="5345" t="s">
        <v>286</v>
      </c>
      <c r="D73" s="5358">
        <v>0</v>
      </c>
      <c r="E73" s="5359">
        <v>0</v>
      </c>
    </row>
    <row r="74" spans="2:5">
      <c r="B74" s="5344" t="s">
        <v>287</v>
      </c>
      <c r="C74" s="5345" t="s">
        <v>288</v>
      </c>
      <c r="D74" s="5358">
        <v>0</v>
      </c>
      <c r="E74" s="5359">
        <v>0</v>
      </c>
    </row>
    <row r="75" spans="2:5">
      <c r="B75" s="5344" t="s">
        <v>289</v>
      </c>
      <c r="C75" s="5345" t="s">
        <v>290</v>
      </c>
      <c r="D75" s="5356">
        <v>0</v>
      </c>
      <c r="E75" s="5359">
        <v>0</v>
      </c>
    </row>
    <row r="76" spans="2:5">
      <c r="B76" s="5344" t="s">
        <v>291</v>
      </c>
      <c r="C76" s="5345" t="s">
        <v>292</v>
      </c>
      <c r="D76" s="5358">
        <v>0</v>
      </c>
      <c r="E76" s="5359">
        <v>0</v>
      </c>
    </row>
    <row r="77" spans="2:5">
      <c r="B77" s="5344" t="s">
        <v>293</v>
      </c>
      <c r="C77" s="5345" t="s">
        <v>294</v>
      </c>
      <c r="D77" s="5358">
        <v>0</v>
      </c>
      <c r="E77" s="5359">
        <v>0</v>
      </c>
    </row>
    <row r="78" spans="2:5">
      <c r="B78" s="5344" t="s">
        <v>68</v>
      </c>
      <c r="C78" s="5345" t="s">
        <v>69</v>
      </c>
      <c r="D78" s="5358">
        <v>0</v>
      </c>
      <c r="E78" s="5359">
        <v>0</v>
      </c>
    </row>
    <row r="79" spans="2:5">
      <c r="B79" s="5331" t="s">
        <v>70</v>
      </c>
      <c r="C79" s="5332" t="s">
        <v>71</v>
      </c>
      <c r="D79" s="5356">
        <v>0</v>
      </c>
      <c r="E79" s="5357">
        <v>0</v>
      </c>
    </row>
    <row r="80" spans="2:5">
      <c r="B80" s="5331" t="s">
        <v>295</v>
      </c>
      <c r="C80" s="5332" t="s">
        <v>296</v>
      </c>
      <c r="D80" s="5356">
        <v>0</v>
      </c>
      <c r="E80" s="5357">
        <v>0</v>
      </c>
    </row>
    <row r="81" spans="2:5">
      <c r="B81" s="5331" t="s">
        <v>297</v>
      </c>
      <c r="C81" s="5332" t="s">
        <v>298</v>
      </c>
      <c r="D81" s="5356">
        <v>0</v>
      </c>
      <c r="E81" s="5357">
        <v>0</v>
      </c>
    </row>
    <row r="82" spans="2:5">
      <c r="B82" s="5331" t="s">
        <v>299</v>
      </c>
      <c r="C82" s="5332" t="s">
        <v>300</v>
      </c>
      <c r="D82" s="5356">
        <v>0</v>
      </c>
      <c r="E82" s="5357">
        <v>0</v>
      </c>
    </row>
    <row r="83" spans="2:5">
      <c r="B83" s="5331" t="s">
        <v>301</v>
      </c>
      <c r="C83" s="5332" t="s">
        <v>302</v>
      </c>
      <c r="D83" s="5356">
        <v>0</v>
      </c>
      <c r="E83" s="5357">
        <v>0</v>
      </c>
    </row>
    <row r="84" spans="2:5">
      <c r="B84" s="5331" t="s">
        <v>72</v>
      </c>
      <c r="C84" s="5332" t="s">
        <v>73</v>
      </c>
      <c r="D84" s="5356">
        <v>0</v>
      </c>
      <c r="E84" s="5357">
        <v>0</v>
      </c>
    </row>
    <row r="85" spans="2:5">
      <c r="B85" s="5331" t="s">
        <v>74</v>
      </c>
      <c r="C85" s="5332" t="s">
        <v>75</v>
      </c>
      <c r="D85" s="5356">
        <v>0</v>
      </c>
      <c r="E85" s="5357">
        <v>0</v>
      </c>
    </row>
    <row r="86" spans="2:5" ht="13.5" thickBot="1">
      <c r="B86" s="5346" t="s">
        <v>76</v>
      </c>
      <c r="C86" s="5347" t="s">
        <v>77</v>
      </c>
      <c r="D86" s="5360">
        <v>0</v>
      </c>
      <c r="E86" s="5361">
        <v>0</v>
      </c>
    </row>
    <row r="87" spans="2:5" ht="26.25" thickBot="1">
      <c r="B87" s="5348" t="s">
        <v>32</v>
      </c>
      <c r="C87" s="5349" t="s">
        <v>78</v>
      </c>
      <c r="D87" s="5350">
        <v>0</v>
      </c>
      <c r="E87" s="5351">
        <v>0</v>
      </c>
    </row>
    <row r="88" spans="2:5" ht="13.5" thickBot="1">
      <c r="B88" s="5328" t="s">
        <v>79</v>
      </c>
      <c r="C88" s="5329" t="s">
        <v>80</v>
      </c>
      <c r="D88" s="5330">
        <v>0</v>
      </c>
      <c r="E88" s="5341">
        <v>0</v>
      </c>
    </row>
    <row r="89" spans="2:5" ht="13.5" thickBot="1">
      <c r="B89" s="5328" t="s">
        <v>81</v>
      </c>
      <c r="C89" s="5329" t="s">
        <v>82</v>
      </c>
      <c r="D89" s="5330">
        <v>0</v>
      </c>
      <c r="E89" s="5341">
        <v>0</v>
      </c>
    </row>
    <row r="90" spans="2:5" ht="13.5" thickBot="1">
      <c r="B90" s="5328" t="s">
        <v>83</v>
      </c>
      <c r="C90" s="5329" t="s">
        <v>84</v>
      </c>
      <c r="D90" s="5330">
        <v>0</v>
      </c>
      <c r="E90" s="5353">
        <v>0</v>
      </c>
    </row>
    <row r="91" spans="2:5">
      <c r="B91" s="5328" t="s">
        <v>85</v>
      </c>
      <c r="C91" s="5329" t="s">
        <v>86</v>
      </c>
      <c r="D91" s="5373">
        <v>2832538.48</v>
      </c>
      <c r="E91" s="5395">
        <v>1</v>
      </c>
    </row>
    <row r="92" spans="2:5">
      <c r="B92" s="5331" t="s">
        <v>5</v>
      </c>
      <c r="C92" s="5332" t="s">
        <v>87</v>
      </c>
      <c r="D92" s="5399">
        <v>0</v>
      </c>
      <c r="E92" s="5400">
        <v>0</v>
      </c>
    </row>
    <row r="93" spans="2:5">
      <c r="B93" s="5331" t="s">
        <v>7</v>
      </c>
      <c r="C93" s="5332" t="s">
        <v>88</v>
      </c>
      <c r="D93" s="5399">
        <v>2832538.48</v>
      </c>
      <c r="E93" s="5400">
        <v>1</v>
      </c>
    </row>
    <row r="94" spans="2:5" ht="13.5" thickBot="1">
      <c r="B94" s="5333" t="s">
        <v>9</v>
      </c>
      <c r="C94" s="5334" t="s">
        <v>89</v>
      </c>
      <c r="D94" s="5362">
        <v>0</v>
      </c>
      <c r="E94" s="536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191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1891185.77</v>
      </c>
      <c r="E9" s="23">
        <f>E10+E11+E12+E13</f>
        <v>547467.30000000005</v>
      </c>
    </row>
    <row r="10" spans="2:5">
      <c r="B10" s="14" t="s">
        <v>5</v>
      </c>
      <c r="C10" s="93" t="s">
        <v>6</v>
      </c>
      <c r="D10" s="175">
        <v>1891185.77</v>
      </c>
      <c r="E10" s="226">
        <v>547467.30000000005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1891185.77</v>
      </c>
      <c r="E20" s="229">
        <f>E9-E16</f>
        <v>547467.30000000005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1891185.77</v>
      </c>
    </row>
    <row r="25" spans="2:7">
      <c r="B25" s="21" t="s">
        <v>25</v>
      </c>
      <c r="C25" s="22" t="s">
        <v>26</v>
      </c>
      <c r="D25" s="95">
        <v>2029667.71</v>
      </c>
      <c r="E25" s="110">
        <v>-1315280.32</v>
      </c>
      <c r="F25" s="92"/>
      <c r="G25" s="92"/>
    </row>
    <row r="26" spans="2:7">
      <c r="B26" s="24" t="s">
        <v>27</v>
      </c>
      <c r="C26" s="25" t="s">
        <v>28</v>
      </c>
      <c r="D26" s="96">
        <v>4431534.16</v>
      </c>
      <c r="E26" s="111">
        <v>80999.72</v>
      </c>
    </row>
    <row r="27" spans="2:7">
      <c r="B27" s="26" t="s">
        <v>5</v>
      </c>
      <c r="C27" s="15" t="s">
        <v>29</v>
      </c>
      <c r="D27" s="175">
        <v>3655431.46</v>
      </c>
      <c r="E27" s="231">
        <v>80999.72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776102.7</v>
      </c>
      <c r="E29" s="231"/>
    </row>
    <row r="30" spans="2:7">
      <c r="B30" s="24" t="s">
        <v>32</v>
      </c>
      <c r="C30" s="27" t="s">
        <v>33</v>
      </c>
      <c r="D30" s="96">
        <v>2401866.4500000002</v>
      </c>
      <c r="E30" s="111">
        <v>1396280.04</v>
      </c>
    </row>
    <row r="31" spans="2:7">
      <c r="B31" s="26" t="s">
        <v>5</v>
      </c>
      <c r="C31" s="15" t="s">
        <v>34</v>
      </c>
      <c r="D31" s="175">
        <v>1511753.78</v>
      </c>
      <c r="E31" s="231">
        <v>505174.25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642.49</v>
      </c>
      <c r="E33" s="231">
        <v>800.92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33337.800000000003</v>
      </c>
      <c r="E35" s="231">
        <v>14104.91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856132.38</v>
      </c>
      <c r="E37" s="231">
        <v>876199.96</v>
      </c>
      <c r="F37" s="92"/>
      <c r="G37" s="92"/>
    </row>
    <row r="38" spans="2:7">
      <c r="B38" s="21" t="s">
        <v>44</v>
      </c>
      <c r="C38" s="22" t="s">
        <v>45</v>
      </c>
      <c r="D38" s="95">
        <v>-138481.94</v>
      </c>
      <c r="E38" s="23">
        <v>-28438.15</v>
      </c>
    </row>
    <row r="39" spans="2:7" ht="13.5" thickBot="1">
      <c r="B39" s="30" t="s">
        <v>46</v>
      </c>
      <c r="C39" s="31" t="s">
        <v>47</v>
      </c>
      <c r="D39" s="97">
        <v>1891185.77</v>
      </c>
      <c r="E39" s="242">
        <f>E24+E25+E38</f>
        <v>547467.29999999993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/>
      <c r="E44" s="144">
        <v>5847.28</v>
      </c>
    </row>
    <row r="45" spans="2:7" ht="13.5" thickBot="1">
      <c r="B45" s="41" t="s">
        <v>7</v>
      </c>
      <c r="C45" s="49" t="s">
        <v>52</v>
      </c>
      <c r="D45" s="143">
        <v>5847.28</v>
      </c>
      <c r="E45" s="148">
        <v>1796.86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/>
      <c r="E47" s="150">
        <v>323.43</v>
      </c>
    </row>
    <row r="48" spans="2:7">
      <c r="B48" s="39" t="s">
        <v>7</v>
      </c>
      <c r="C48" s="48" t="s">
        <v>54</v>
      </c>
      <c r="D48" s="160">
        <v>311.95</v>
      </c>
      <c r="E48" s="154">
        <v>302.45999999999998</v>
      </c>
    </row>
    <row r="49" spans="2:5">
      <c r="B49" s="39" t="s">
        <v>9</v>
      </c>
      <c r="C49" s="48" t="s">
        <v>55</v>
      </c>
      <c r="D49" s="160">
        <v>352.38</v>
      </c>
      <c r="E49" s="154">
        <v>345.6</v>
      </c>
    </row>
    <row r="50" spans="2:5" ht="13.5" thickBot="1">
      <c r="B50" s="41" t="s">
        <v>11</v>
      </c>
      <c r="C50" s="49" t="s">
        <v>52</v>
      </c>
      <c r="D50" s="143">
        <v>323.43</v>
      </c>
      <c r="E50" s="152">
        <v>304.68</v>
      </c>
    </row>
    <row r="51" spans="2:5" ht="13.5" thickBot="1">
      <c r="B51" s="32"/>
      <c r="C51" s="33"/>
      <c r="D51" s="153"/>
      <c r="E51" s="153"/>
    </row>
    <row r="52" spans="2:5" ht="16.5" thickBot="1">
      <c r="B52" s="5378"/>
      <c r="C52" s="5379" t="s">
        <v>56</v>
      </c>
      <c r="D52" s="5380"/>
      <c r="E52" s="5370"/>
    </row>
    <row r="53" spans="2:5" ht="23.25" customHeight="1" thickBot="1">
      <c r="B53" s="6368" t="s">
        <v>57</v>
      </c>
      <c r="C53" s="6369"/>
      <c r="D53" s="5381" t="s">
        <v>58</v>
      </c>
      <c r="E53" s="5382" t="s">
        <v>59</v>
      </c>
    </row>
    <row r="54" spans="2:5" ht="13.5" thickBot="1">
      <c r="B54" s="5383" t="s">
        <v>27</v>
      </c>
      <c r="C54" s="5372" t="s">
        <v>60</v>
      </c>
      <c r="D54" s="5407">
        <v>547467.30000000005</v>
      </c>
      <c r="E54" s="5408">
        <v>1</v>
      </c>
    </row>
    <row r="55" spans="2:5" ht="25.5">
      <c r="B55" s="5385" t="s">
        <v>5</v>
      </c>
      <c r="C55" s="5386" t="s">
        <v>61</v>
      </c>
      <c r="D55" s="5397">
        <v>0</v>
      </c>
      <c r="E55" s="5398">
        <v>0</v>
      </c>
    </row>
    <row r="56" spans="2:5">
      <c r="B56" s="5374" t="s">
        <v>268</v>
      </c>
      <c r="C56" s="245" t="s">
        <v>269</v>
      </c>
      <c r="D56" s="5399">
        <v>0</v>
      </c>
      <c r="E56" s="5400">
        <v>0</v>
      </c>
    </row>
    <row r="57" spans="2:5">
      <c r="B57" s="246" t="s">
        <v>270</v>
      </c>
      <c r="C57" s="245" t="s">
        <v>271</v>
      </c>
      <c r="D57" s="5399">
        <v>0</v>
      </c>
      <c r="E57" s="5400">
        <v>0</v>
      </c>
    </row>
    <row r="58" spans="2:5">
      <c r="B58" s="246" t="s">
        <v>272</v>
      </c>
      <c r="C58" s="245" t="s">
        <v>273</v>
      </c>
      <c r="D58" s="247">
        <v>0</v>
      </c>
      <c r="E58" s="5400">
        <v>0</v>
      </c>
    </row>
    <row r="59" spans="2:5" ht="25.5">
      <c r="B59" s="5374" t="s">
        <v>7</v>
      </c>
      <c r="C59" s="5375" t="s">
        <v>62</v>
      </c>
      <c r="D59" s="5399">
        <v>0</v>
      </c>
      <c r="E59" s="5400">
        <v>0</v>
      </c>
    </row>
    <row r="60" spans="2:5">
      <c r="B60" s="5374" t="s">
        <v>9</v>
      </c>
      <c r="C60" s="5375" t="s">
        <v>63</v>
      </c>
      <c r="D60" s="5399">
        <v>0</v>
      </c>
      <c r="E60" s="5400">
        <v>0</v>
      </c>
    </row>
    <row r="61" spans="2:5" ht="24" customHeight="1">
      <c r="B61" s="5374" t="s">
        <v>274</v>
      </c>
      <c r="C61" s="5375" t="s">
        <v>275</v>
      </c>
      <c r="D61" s="5399">
        <v>0</v>
      </c>
      <c r="E61" s="5400">
        <v>0</v>
      </c>
    </row>
    <row r="62" spans="2:5">
      <c r="B62" s="5374" t="s">
        <v>276</v>
      </c>
      <c r="C62" s="5375" t="s">
        <v>16</v>
      </c>
      <c r="D62" s="5399">
        <v>0</v>
      </c>
      <c r="E62" s="5400">
        <v>0</v>
      </c>
    </row>
    <row r="63" spans="2:5">
      <c r="B63" s="5374" t="s">
        <v>11</v>
      </c>
      <c r="C63" s="5375" t="s">
        <v>64</v>
      </c>
      <c r="D63" s="5399">
        <v>0</v>
      </c>
      <c r="E63" s="5400">
        <v>0</v>
      </c>
    </row>
    <row r="64" spans="2:5">
      <c r="B64" s="5374" t="s">
        <v>13</v>
      </c>
      <c r="C64" s="5375" t="s">
        <v>275</v>
      </c>
      <c r="D64" s="5399">
        <v>0</v>
      </c>
      <c r="E64" s="5400">
        <v>0</v>
      </c>
    </row>
    <row r="65" spans="2:5">
      <c r="B65" s="5374" t="s">
        <v>15</v>
      </c>
      <c r="C65" s="5375" t="s">
        <v>16</v>
      </c>
      <c r="D65" s="5399">
        <v>0</v>
      </c>
      <c r="E65" s="5400">
        <v>0</v>
      </c>
    </row>
    <row r="66" spans="2:5">
      <c r="B66" s="5374" t="s">
        <v>38</v>
      </c>
      <c r="C66" s="5375" t="s">
        <v>65</v>
      </c>
      <c r="D66" s="5399">
        <v>0</v>
      </c>
      <c r="E66" s="5400">
        <v>0</v>
      </c>
    </row>
    <row r="67" spans="2:5">
      <c r="B67" s="5387" t="s">
        <v>40</v>
      </c>
      <c r="C67" s="5388" t="s">
        <v>66</v>
      </c>
      <c r="D67" s="5409">
        <v>547467.30000000005</v>
      </c>
      <c r="E67" s="5410">
        <v>1</v>
      </c>
    </row>
    <row r="68" spans="2:5">
      <c r="B68" s="5387" t="s">
        <v>277</v>
      </c>
      <c r="C68" s="5388" t="s">
        <v>278</v>
      </c>
      <c r="D68" s="5411">
        <v>547467.30000000005</v>
      </c>
      <c r="E68" s="5412">
        <v>1</v>
      </c>
    </row>
    <row r="69" spans="2:5">
      <c r="B69" s="5387" t="s">
        <v>279</v>
      </c>
      <c r="C69" s="5388" t="s">
        <v>280</v>
      </c>
      <c r="D69" s="5401">
        <v>0</v>
      </c>
      <c r="E69" s="5402">
        <v>0</v>
      </c>
    </row>
    <row r="70" spans="2:5">
      <c r="B70" s="5387" t="s">
        <v>281</v>
      </c>
      <c r="C70" s="5388" t="s">
        <v>282</v>
      </c>
      <c r="D70" s="5401">
        <v>0</v>
      </c>
      <c r="E70" s="5402">
        <v>0</v>
      </c>
    </row>
    <row r="71" spans="2:5">
      <c r="B71" s="5387" t="s">
        <v>283</v>
      </c>
      <c r="C71" s="5388" t="s">
        <v>284</v>
      </c>
      <c r="D71" s="5401">
        <v>0</v>
      </c>
      <c r="E71" s="5402">
        <v>0</v>
      </c>
    </row>
    <row r="72" spans="2:5" ht="25.5">
      <c r="B72" s="5387" t="s">
        <v>42</v>
      </c>
      <c r="C72" s="5388" t="s">
        <v>67</v>
      </c>
      <c r="D72" s="5401">
        <v>0</v>
      </c>
      <c r="E72" s="5402">
        <v>0</v>
      </c>
    </row>
    <row r="73" spans="2:5">
      <c r="B73" s="5387" t="s">
        <v>285</v>
      </c>
      <c r="C73" s="5388" t="s">
        <v>286</v>
      </c>
      <c r="D73" s="5401">
        <v>0</v>
      </c>
      <c r="E73" s="5402">
        <v>0</v>
      </c>
    </row>
    <row r="74" spans="2:5">
      <c r="B74" s="5387" t="s">
        <v>287</v>
      </c>
      <c r="C74" s="5388" t="s">
        <v>288</v>
      </c>
      <c r="D74" s="5401">
        <v>0</v>
      </c>
      <c r="E74" s="5402">
        <v>0</v>
      </c>
    </row>
    <row r="75" spans="2:5">
      <c r="B75" s="5387" t="s">
        <v>289</v>
      </c>
      <c r="C75" s="5388" t="s">
        <v>290</v>
      </c>
      <c r="D75" s="5399">
        <v>0</v>
      </c>
      <c r="E75" s="5402">
        <v>0</v>
      </c>
    </row>
    <row r="76" spans="2:5">
      <c r="B76" s="5387" t="s">
        <v>291</v>
      </c>
      <c r="C76" s="5388" t="s">
        <v>292</v>
      </c>
      <c r="D76" s="5401">
        <v>0</v>
      </c>
      <c r="E76" s="5402">
        <v>0</v>
      </c>
    </row>
    <row r="77" spans="2:5">
      <c r="B77" s="5387" t="s">
        <v>293</v>
      </c>
      <c r="C77" s="5388" t="s">
        <v>294</v>
      </c>
      <c r="D77" s="5401">
        <v>0</v>
      </c>
      <c r="E77" s="5402">
        <v>0</v>
      </c>
    </row>
    <row r="78" spans="2:5">
      <c r="B78" s="5387" t="s">
        <v>68</v>
      </c>
      <c r="C78" s="5388" t="s">
        <v>69</v>
      </c>
      <c r="D78" s="5401">
        <v>0</v>
      </c>
      <c r="E78" s="5402">
        <v>0</v>
      </c>
    </row>
    <row r="79" spans="2:5">
      <c r="B79" s="5374" t="s">
        <v>70</v>
      </c>
      <c r="C79" s="5375" t="s">
        <v>71</v>
      </c>
      <c r="D79" s="5399">
        <v>0</v>
      </c>
      <c r="E79" s="5400">
        <v>0</v>
      </c>
    </row>
    <row r="80" spans="2:5">
      <c r="B80" s="5374" t="s">
        <v>295</v>
      </c>
      <c r="C80" s="5375" t="s">
        <v>296</v>
      </c>
      <c r="D80" s="5399">
        <v>0</v>
      </c>
      <c r="E80" s="5400">
        <v>0</v>
      </c>
    </row>
    <row r="81" spans="2:5">
      <c r="B81" s="5374" t="s">
        <v>297</v>
      </c>
      <c r="C81" s="5375" t="s">
        <v>298</v>
      </c>
      <c r="D81" s="5399">
        <v>0</v>
      </c>
      <c r="E81" s="5400">
        <v>0</v>
      </c>
    </row>
    <row r="82" spans="2:5">
      <c r="B82" s="5374" t="s">
        <v>299</v>
      </c>
      <c r="C82" s="5375" t="s">
        <v>300</v>
      </c>
      <c r="D82" s="5399">
        <v>0</v>
      </c>
      <c r="E82" s="5400">
        <v>0</v>
      </c>
    </row>
    <row r="83" spans="2:5">
      <c r="B83" s="5374" t="s">
        <v>301</v>
      </c>
      <c r="C83" s="5375" t="s">
        <v>302</v>
      </c>
      <c r="D83" s="5399">
        <v>0</v>
      </c>
      <c r="E83" s="5400">
        <v>0</v>
      </c>
    </row>
    <row r="84" spans="2:5">
      <c r="B84" s="5374" t="s">
        <v>72</v>
      </c>
      <c r="C84" s="5375" t="s">
        <v>73</v>
      </c>
      <c r="D84" s="5399">
        <v>0</v>
      </c>
      <c r="E84" s="5400">
        <v>0</v>
      </c>
    </row>
    <row r="85" spans="2:5">
      <c r="B85" s="5374" t="s">
        <v>74</v>
      </c>
      <c r="C85" s="5375" t="s">
        <v>75</v>
      </c>
      <c r="D85" s="5399">
        <v>0</v>
      </c>
      <c r="E85" s="5400">
        <v>0</v>
      </c>
    </row>
    <row r="86" spans="2:5" ht="13.5" thickBot="1">
      <c r="B86" s="5389" t="s">
        <v>76</v>
      </c>
      <c r="C86" s="5390" t="s">
        <v>77</v>
      </c>
      <c r="D86" s="5403">
        <v>0</v>
      </c>
      <c r="E86" s="5404">
        <v>0</v>
      </c>
    </row>
    <row r="87" spans="2:5" ht="26.25" thickBot="1">
      <c r="B87" s="5391" t="s">
        <v>32</v>
      </c>
      <c r="C87" s="5392" t="s">
        <v>78</v>
      </c>
      <c r="D87" s="5393">
        <v>0</v>
      </c>
      <c r="E87" s="5394">
        <v>0</v>
      </c>
    </row>
    <row r="88" spans="2:5" ht="13.5" thickBot="1">
      <c r="B88" s="5371" t="s">
        <v>79</v>
      </c>
      <c r="C88" s="5372" t="s">
        <v>80</v>
      </c>
      <c r="D88" s="5373">
        <v>0</v>
      </c>
      <c r="E88" s="5384">
        <v>0</v>
      </c>
    </row>
    <row r="89" spans="2:5" ht="13.5" thickBot="1">
      <c r="B89" s="5371" t="s">
        <v>81</v>
      </c>
      <c r="C89" s="5372" t="s">
        <v>82</v>
      </c>
      <c r="D89" s="5373">
        <v>0</v>
      </c>
      <c r="E89" s="5384">
        <v>0</v>
      </c>
    </row>
    <row r="90" spans="2:5" ht="13.5" thickBot="1">
      <c r="B90" s="5371" t="s">
        <v>83</v>
      </c>
      <c r="C90" s="5372" t="s">
        <v>84</v>
      </c>
      <c r="D90" s="5373">
        <v>0</v>
      </c>
      <c r="E90" s="5396">
        <v>0</v>
      </c>
    </row>
    <row r="91" spans="2:5">
      <c r="B91" s="5371" t="s">
        <v>85</v>
      </c>
      <c r="C91" s="5372" t="s">
        <v>86</v>
      </c>
      <c r="D91" s="5416">
        <v>547467.30000000005</v>
      </c>
      <c r="E91" s="5438">
        <v>1</v>
      </c>
    </row>
    <row r="92" spans="2:5">
      <c r="B92" s="5374" t="s">
        <v>5</v>
      </c>
      <c r="C92" s="5375" t="s">
        <v>87</v>
      </c>
      <c r="D92" s="5442">
        <v>0</v>
      </c>
      <c r="E92" s="5443">
        <v>0</v>
      </c>
    </row>
    <row r="93" spans="2:5">
      <c r="B93" s="5374" t="s">
        <v>7</v>
      </c>
      <c r="C93" s="5375" t="s">
        <v>88</v>
      </c>
      <c r="D93" s="5442">
        <v>547467.30000000005</v>
      </c>
      <c r="E93" s="5443">
        <v>1</v>
      </c>
    </row>
    <row r="94" spans="2:5" ht="13.5" thickBot="1">
      <c r="B94" s="5376" t="s">
        <v>9</v>
      </c>
      <c r="C94" s="5377" t="s">
        <v>89</v>
      </c>
      <c r="D94" s="5405">
        <v>0</v>
      </c>
      <c r="E94" s="540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4"/>
  <sheetViews>
    <sheetView topLeftCell="A49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2.28515625" bestFit="1" customWidth="1"/>
    <col min="8" max="8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84" t="s">
        <v>177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32685.87</v>
      </c>
      <c r="E9" s="23">
        <f>E10+E11+E12+E13</f>
        <v>33970.050000000003</v>
      </c>
    </row>
    <row r="10" spans="2:5">
      <c r="B10" s="14" t="s">
        <v>5</v>
      </c>
      <c r="C10" s="93" t="s">
        <v>6</v>
      </c>
      <c r="D10" s="175">
        <v>32685.87</v>
      </c>
      <c r="E10" s="226">
        <v>33970.050000000003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32685.87</v>
      </c>
      <c r="E20" s="229">
        <f>E9-E16</f>
        <v>33970.050000000003</v>
      </c>
      <c r="F20" s="167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/>
      <c r="E24" s="23">
        <f>D20</f>
        <v>32685.87</v>
      </c>
    </row>
    <row r="25" spans="2:8">
      <c r="B25" s="21" t="s">
        <v>25</v>
      </c>
      <c r="C25" s="22" t="s">
        <v>26</v>
      </c>
      <c r="D25" s="95">
        <v>32328.74</v>
      </c>
      <c r="E25" s="238">
        <v>828.46</v>
      </c>
      <c r="F25" s="50"/>
      <c r="G25" s="243"/>
      <c r="H25" s="92"/>
    </row>
    <row r="26" spans="2:8">
      <c r="B26" s="24" t="s">
        <v>27</v>
      </c>
      <c r="C26" s="25" t="s">
        <v>28</v>
      </c>
      <c r="D26" s="96">
        <v>50699.98</v>
      </c>
      <c r="E26" s="239">
        <v>53364.22</v>
      </c>
      <c r="F26" s="50"/>
      <c r="G26" s="243"/>
    </row>
    <row r="27" spans="2:8">
      <c r="B27" s="26" t="s">
        <v>5</v>
      </c>
      <c r="C27" s="15" t="s">
        <v>29</v>
      </c>
      <c r="D27" s="175">
        <v>50699.98</v>
      </c>
      <c r="E27" s="240">
        <v>34000</v>
      </c>
      <c r="G27" s="244"/>
    </row>
    <row r="28" spans="2:8">
      <c r="B28" s="26" t="s">
        <v>7</v>
      </c>
      <c r="C28" s="15" t="s">
        <v>30</v>
      </c>
      <c r="D28" s="175"/>
      <c r="E28" s="240"/>
      <c r="G28" s="244"/>
    </row>
    <row r="29" spans="2:8">
      <c r="B29" s="26" t="s">
        <v>9</v>
      </c>
      <c r="C29" s="15" t="s">
        <v>31</v>
      </c>
      <c r="D29" s="175"/>
      <c r="E29" s="240">
        <v>19364.22</v>
      </c>
      <c r="G29" s="244"/>
    </row>
    <row r="30" spans="2:8">
      <c r="B30" s="24" t="s">
        <v>32</v>
      </c>
      <c r="C30" s="27" t="s">
        <v>33</v>
      </c>
      <c r="D30" s="96">
        <v>18371.240000000002</v>
      </c>
      <c r="E30" s="239">
        <v>52535.76</v>
      </c>
      <c r="G30" s="244"/>
    </row>
    <row r="31" spans="2:8">
      <c r="B31" s="26" t="s">
        <v>5</v>
      </c>
      <c r="C31" s="15" t="s">
        <v>34</v>
      </c>
      <c r="D31" s="175"/>
      <c r="E31" s="240">
        <v>10010.49</v>
      </c>
      <c r="G31" s="243"/>
    </row>
    <row r="32" spans="2:8">
      <c r="B32" s="26" t="s">
        <v>7</v>
      </c>
      <c r="C32" s="15" t="s">
        <v>35</v>
      </c>
      <c r="D32" s="175"/>
      <c r="E32" s="240"/>
      <c r="G32" s="244"/>
    </row>
    <row r="33" spans="2:7">
      <c r="B33" s="26" t="s">
        <v>9</v>
      </c>
      <c r="C33" s="15" t="s">
        <v>36</v>
      </c>
      <c r="D33" s="175">
        <v>22.92</v>
      </c>
      <c r="E33" s="240">
        <v>40.78</v>
      </c>
      <c r="G33" s="244"/>
    </row>
    <row r="34" spans="2:7">
      <c r="B34" s="26" t="s">
        <v>11</v>
      </c>
      <c r="C34" s="15" t="s">
        <v>37</v>
      </c>
      <c r="D34" s="175"/>
      <c r="E34" s="240"/>
      <c r="G34" s="244"/>
    </row>
    <row r="35" spans="2:7" ht="25.5">
      <c r="B35" s="26" t="s">
        <v>38</v>
      </c>
      <c r="C35" s="15" t="s">
        <v>39</v>
      </c>
      <c r="D35" s="175">
        <v>302.48</v>
      </c>
      <c r="E35" s="240">
        <v>592.29</v>
      </c>
      <c r="G35" s="244"/>
    </row>
    <row r="36" spans="2:7">
      <c r="B36" s="26" t="s">
        <v>40</v>
      </c>
      <c r="C36" s="15" t="s">
        <v>41</v>
      </c>
      <c r="D36" s="175"/>
      <c r="E36" s="240"/>
      <c r="G36" s="244"/>
    </row>
    <row r="37" spans="2:7" ht="13.5" thickBot="1">
      <c r="B37" s="28" t="s">
        <v>42</v>
      </c>
      <c r="C37" s="29" t="s">
        <v>43</v>
      </c>
      <c r="D37" s="175">
        <v>18045.84</v>
      </c>
      <c r="E37" s="240">
        <v>41892.199999999997</v>
      </c>
      <c r="G37" s="244"/>
    </row>
    <row r="38" spans="2:7">
      <c r="B38" s="21" t="s">
        <v>44</v>
      </c>
      <c r="C38" s="22" t="s">
        <v>45</v>
      </c>
      <c r="D38" s="95">
        <v>357.13</v>
      </c>
      <c r="E38" s="23">
        <v>455.72</v>
      </c>
    </row>
    <row r="39" spans="2:7" ht="13.5" thickBot="1">
      <c r="B39" s="30" t="s">
        <v>46</v>
      </c>
      <c r="C39" s="31" t="s">
        <v>47</v>
      </c>
      <c r="D39" s="97">
        <v>32685.870000000003</v>
      </c>
      <c r="E39" s="242">
        <f>E24+E25+E38</f>
        <v>33970.050000000003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/>
      <c r="E44" s="144">
        <v>99.935400000000001</v>
      </c>
    </row>
    <row r="45" spans="2:7" ht="13.5" thickBot="1">
      <c r="B45" s="41" t="s">
        <v>7</v>
      </c>
      <c r="C45" s="49" t="s">
        <v>52</v>
      </c>
      <c r="D45" s="143">
        <v>99.935400000000001</v>
      </c>
      <c r="E45" s="148">
        <v>102.32250000000001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/>
      <c r="E47" s="150">
        <v>327.07</v>
      </c>
    </row>
    <row r="48" spans="2:7">
      <c r="B48" s="39" t="s">
        <v>7</v>
      </c>
      <c r="C48" s="48" t="s">
        <v>54</v>
      </c>
      <c r="D48" s="160">
        <v>320.63</v>
      </c>
      <c r="E48" s="154">
        <v>327.13</v>
      </c>
    </row>
    <row r="49" spans="2:5">
      <c r="B49" s="39" t="s">
        <v>9</v>
      </c>
      <c r="C49" s="48" t="s">
        <v>55</v>
      </c>
      <c r="D49" s="160">
        <v>327.14</v>
      </c>
      <c r="E49" s="154">
        <v>331.99</v>
      </c>
    </row>
    <row r="50" spans="2:5" ht="13.5" thickBot="1">
      <c r="B50" s="41" t="s">
        <v>11</v>
      </c>
      <c r="C50" s="49" t="s">
        <v>52</v>
      </c>
      <c r="D50" s="143">
        <v>327.07</v>
      </c>
      <c r="E50" s="152">
        <v>331.99</v>
      </c>
    </row>
    <row r="51" spans="2:5" ht="13.5" thickBot="1">
      <c r="B51" s="32"/>
      <c r="C51" s="33"/>
      <c r="D51" s="153"/>
      <c r="E51" s="153"/>
    </row>
    <row r="52" spans="2:5" ht="16.5" thickBot="1">
      <c r="B52" s="5421"/>
      <c r="C52" s="5422" t="s">
        <v>56</v>
      </c>
      <c r="D52" s="5423"/>
      <c r="E52" s="5413"/>
    </row>
    <row r="53" spans="2:5" ht="23.25" customHeight="1" thickBot="1">
      <c r="B53" s="6368" t="s">
        <v>57</v>
      </c>
      <c r="C53" s="6369"/>
      <c r="D53" s="5424" t="s">
        <v>58</v>
      </c>
      <c r="E53" s="5425" t="s">
        <v>59</v>
      </c>
    </row>
    <row r="54" spans="2:5" ht="13.5" thickBot="1">
      <c r="B54" s="5426" t="s">
        <v>27</v>
      </c>
      <c r="C54" s="5415" t="s">
        <v>60</v>
      </c>
      <c r="D54" s="5450">
        <v>33970.050000000003</v>
      </c>
      <c r="E54" s="5451">
        <v>1</v>
      </c>
    </row>
    <row r="55" spans="2:5" ht="25.5">
      <c r="B55" s="5428" t="s">
        <v>5</v>
      </c>
      <c r="C55" s="5429" t="s">
        <v>61</v>
      </c>
      <c r="D55" s="5440">
        <v>0</v>
      </c>
      <c r="E55" s="5441">
        <v>0</v>
      </c>
    </row>
    <row r="56" spans="2:5">
      <c r="B56" s="5417" t="s">
        <v>268</v>
      </c>
      <c r="C56" s="245" t="s">
        <v>269</v>
      </c>
      <c r="D56" s="5442">
        <v>0</v>
      </c>
      <c r="E56" s="5443">
        <v>0</v>
      </c>
    </row>
    <row r="57" spans="2:5">
      <c r="B57" s="246" t="s">
        <v>270</v>
      </c>
      <c r="C57" s="245" t="s">
        <v>271</v>
      </c>
      <c r="D57" s="5442">
        <v>0</v>
      </c>
      <c r="E57" s="5443">
        <v>0</v>
      </c>
    </row>
    <row r="58" spans="2:5">
      <c r="B58" s="246" t="s">
        <v>272</v>
      </c>
      <c r="C58" s="245" t="s">
        <v>273</v>
      </c>
      <c r="D58" s="247">
        <v>0</v>
      </c>
      <c r="E58" s="5443">
        <v>0</v>
      </c>
    </row>
    <row r="59" spans="2:5" ht="25.5">
      <c r="B59" s="5417" t="s">
        <v>7</v>
      </c>
      <c r="C59" s="5418" t="s">
        <v>62</v>
      </c>
      <c r="D59" s="5442">
        <v>0</v>
      </c>
      <c r="E59" s="5443">
        <v>0</v>
      </c>
    </row>
    <row r="60" spans="2:5">
      <c r="B60" s="5417" t="s">
        <v>9</v>
      </c>
      <c r="C60" s="5418" t="s">
        <v>63</v>
      </c>
      <c r="D60" s="5442">
        <v>0</v>
      </c>
      <c r="E60" s="5443">
        <v>0</v>
      </c>
    </row>
    <row r="61" spans="2:5" ht="24" customHeight="1">
      <c r="B61" s="5417" t="s">
        <v>274</v>
      </c>
      <c r="C61" s="5418" t="s">
        <v>275</v>
      </c>
      <c r="D61" s="5442">
        <v>0</v>
      </c>
      <c r="E61" s="5443">
        <v>0</v>
      </c>
    </row>
    <row r="62" spans="2:5">
      <c r="B62" s="5417" t="s">
        <v>276</v>
      </c>
      <c r="C62" s="5418" t="s">
        <v>16</v>
      </c>
      <c r="D62" s="5442">
        <v>0</v>
      </c>
      <c r="E62" s="5443">
        <v>0</v>
      </c>
    </row>
    <row r="63" spans="2:5">
      <c r="B63" s="5417" t="s">
        <v>11</v>
      </c>
      <c r="C63" s="5418" t="s">
        <v>64</v>
      </c>
      <c r="D63" s="5442">
        <v>0</v>
      </c>
      <c r="E63" s="5443">
        <v>0</v>
      </c>
    </row>
    <row r="64" spans="2:5">
      <c r="B64" s="5417" t="s">
        <v>13</v>
      </c>
      <c r="C64" s="5418" t="s">
        <v>275</v>
      </c>
      <c r="D64" s="5442">
        <v>0</v>
      </c>
      <c r="E64" s="5443">
        <v>0</v>
      </c>
    </row>
    <row r="65" spans="2:5">
      <c r="B65" s="5417" t="s">
        <v>15</v>
      </c>
      <c r="C65" s="5418" t="s">
        <v>16</v>
      </c>
      <c r="D65" s="5442">
        <v>0</v>
      </c>
      <c r="E65" s="5443">
        <v>0</v>
      </c>
    </row>
    <row r="66" spans="2:5">
      <c r="B66" s="5417" t="s">
        <v>38</v>
      </c>
      <c r="C66" s="5418" t="s">
        <v>65</v>
      </c>
      <c r="D66" s="5442">
        <v>0</v>
      </c>
      <c r="E66" s="5443">
        <v>0</v>
      </c>
    </row>
    <row r="67" spans="2:5">
      <c r="B67" s="5430" t="s">
        <v>40</v>
      </c>
      <c r="C67" s="5431" t="s">
        <v>66</v>
      </c>
      <c r="D67" s="5452">
        <v>33970.050000000003</v>
      </c>
      <c r="E67" s="5453">
        <v>1</v>
      </c>
    </row>
    <row r="68" spans="2:5">
      <c r="B68" s="5430" t="s">
        <v>277</v>
      </c>
      <c r="C68" s="5431" t="s">
        <v>278</v>
      </c>
      <c r="D68" s="5454">
        <v>33970.050000000003</v>
      </c>
      <c r="E68" s="5455">
        <v>1</v>
      </c>
    </row>
    <row r="69" spans="2:5">
      <c r="B69" s="5430" t="s">
        <v>279</v>
      </c>
      <c r="C69" s="5431" t="s">
        <v>280</v>
      </c>
      <c r="D69" s="5444">
        <v>0</v>
      </c>
      <c r="E69" s="5445">
        <v>0</v>
      </c>
    </row>
    <row r="70" spans="2:5">
      <c r="B70" s="5430" t="s">
        <v>281</v>
      </c>
      <c r="C70" s="5431" t="s">
        <v>282</v>
      </c>
      <c r="D70" s="5444">
        <v>0</v>
      </c>
      <c r="E70" s="5445">
        <v>0</v>
      </c>
    </row>
    <row r="71" spans="2:5">
      <c r="B71" s="5430" t="s">
        <v>283</v>
      </c>
      <c r="C71" s="5431" t="s">
        <v>284</v>
      </c>
      <c r="D71" s="5444">
        <v>0</v>
      </c>
      <c r="E71" s="5445">
        <v>0</v>
      </c>
    </row>
    <row r="72" spans="2:5" ht="25.5">
      <c r="B72" s="5430" t="s">
        <v>42</v>
      </c>
      <c r="C72" s="5431" t="s">
        <v>67</v>
      </c>
      <c r="D72" s="5444">
        <v>0</v>
      </c>
      <c r="E72" s="5445">
        <v>0</v>
      </c>
    </row>
    <row r="73" spans="2:5">
      <c r="B73" s="5430" t="s">
        <v>285</v>
      </c>
      <c r="C73" s="5431" t="s">
        <v>286</v>
      </c>
      <c r="D73" s="5444">
        <v>0</v>
      </c>
      <c r="E73" s="5445">
        <v>0</v>
      </c>
    </row>
    <row r="74" spans="2:5">
      <c r="B74" s="5430" t="s">
        <v>287</v>
      </c>
      <c r="C74" s="5431" t="s">
        <v>288</v>
      </c>
      <c r="D74" s="5444">
        <v>0</v>
      </c>
      <c r="E74" s="5445">
        <v>0</v>
      </c>
    </row>
    <row r="75" spans="2:5">
      <c r="B75" s="5430" t="s">
        <v>289</v>
      </c>
      <c r="C75" s="5431" t="s">
        <v>290</v>
      </c>
      <c r="D75" s="5442">
        <v>0</v>
      </c>
      <c r="E75" s="5445">
        <v>0</v>
      </c>
    </row>
    <row r="76" spans="2:5">
      <c r="B76" s="5430" t="s">
        <v>291</v>
      </c>
      <c r="C76" s="5431" t="s">
        <v>292</v>
      </c>
      <c r="D76" s="5444">
        <v>0</v>
      </c>
      <c r="E76" s="5445">
        <v>0</v>
      </c>
    </row>
    <row r="77" spans="2:5">
      <c r="B77" s="5430" t="s">
        <v>293</v>
      </c>
      <c r="C77" s="5431" t="s">
        <v>294</v>
      </c>
      <c r="D77" s="5444">
        <v>0</v>
      </c>
      <c r="E77" s="5445">
        <v>0</v>
      </c>
    </row>
    <row r="78" spans="2:5">
      <c r="B78" s="5430" t="s">
        <v>68</v>
      </c>
      <c r="C78" s="5431" t="s">
        <v>69</v>
      </c>
      <c r="D78" s="5444">
        <v>0</v>
      </c>
      <c r="E78" s="5445">
        <v>0</v>
      </c>
    </row>
    <row r="79" spans="2:5">
      <c r="B79" s="5417" t="s">
        <v>70</v>
      </c>
      <c r="C79" s="5418" t="s">
        <v>71</v>
      </c>
      <c r="D79" s="5442">
        <v>0</v>
      </c>
      <c r="E79" s="5443">
        <v>0</v>
      </c>
    </row>
    <row r="80" spans="2:5">
      <c r="B80" s="5417" t="s">
        <v>295</v>
      </c>
      <c r="C80" s="5418" t="s">
        <v>296</v>
      </c>
      <c r="D80" s="5442">
        <v>0</v>
      </c>
      <c r="E80" s="5443">
        <v>0</v>
      </c>
    </row>
    <row r="81" spans="2:5">
      <c r="B81" s="5417" t="s">
        <v>297</v>
      </c>
      <c r="C81" s="5418" t="s">
        <v>298</v>
      </c>
      <c r="D81" s="5442">
        <v>0</v>
      </c>
      <c r="E81" s="5443">
        <v>0</v>
      </c>
    </row>
    <row r="82" spans="2:5">
      <c r="B82" s="5417" t="s">
        <v>299</v>
      </c>
      <c r="C82" s="5418" t="s">
        <v>300</v>
      </c>
      <c r="D82" s="5442">
        <v>0</v>
      </c>
      <c r="E82" s="5443">
        <v>0</v>
      </c>
    </row>
    <row r="83" spans="2:5">
      <c r="B83" s="5417" t="s">
        <v>301</v>
      </c>
      <c r="C83" s="5418" t="s">
        <v>302</v>
      </c>
      <c r="D83" s="5442">
        <v>0</v>
      </c>
      <c r="E83" s="5443">
        <v>0</v>
      </c>
    </row>
    <row r="84" spans="2:5">
      <c r="B84" s="5417" t="s">
        <v>72</v>
      </c>
      <c r="C84" s="5418" t="s">
        <v>73</v>
      </c>
      <c r="D84" s="5442">
        <v>0</v>
      </c>
      <c r="E84" s="5443">
        <v>0</v>
      </c>
    </row>
    <row r="85" spans="2:5">
      <c r="B85" s="5417" t="s">
        <v>74</v>
      </c>
      <c r="C85" s="5418" t="s">
        <v>75</v>
      </c>
      <c r="D85" s="5442">
        <v>0</v>
      </c>
      <c r="E85" s="5443">
        <v>0</v>
      </c>
    </row>
    <row r="86" spans="2:5" ht="13.5" thickBot="1">
      <c r="B86" s="5432" t="s">
        <v>76</v>
      </c>
      <c r="C86" s="5433" t="s">
        <v>77</v>
      </c>
      <c r="D86" s="5446">
        <v>0</v>
      </c>
      <c r="E86" s="5447">
        <v>0</v>
      </c>
    </row>
    <row r="87" spans="2:5" ht="26.25" thickBot="1">
      <c r="B87" s="5434" t="s">
        <v>32</v>
      </c>
      <c r="C87" s="5435" t="s">
        <v>78</v>
      </c>
      <c r="D87" s="5436">
        <v>0</v>
      </c>
      <c r="E87" s="5437">
        <v>0</v>
      </c>
    </row>
    <row r="88" spans="2:5" ht="13.5" thickBot="1">
      <c r="B88" s="5414" t="s">
        <v>79</v>
      </c>
      <c r="C88" s="5415" t="s">
        <v>80</v>
      </c>
      <c r="D88" s="5416">
        <v>0</v>
      </c>
      <c r="E88" s="5427">
        <v>0</v>
      </c>
    </row>
    <row r="89" spans="2:5" ht="13.5" thickBot="1">
      <c r="B89" s="5414" t="s">
        <v>81</v>
      </c>
      <c r="C89" s="5415" t="s">
        <v>82</v>
      </c>
      <c r="D89" s="5416">
        <v>0</v>
      </c>
      <c r="E89" s="5427">
        <v>0</v>
      </c>
    </row>
    <row r="90" spans="2:5" ht="13.5" thickBot="1">
      <c r="B90" s="5414" t="s">
        <v>83</v>
      </c>
      <c r="C90" s="5415" t="s">
        <v>84</v>
      </c>
      <c r="D90" s="5416">
        <v>0</v>
      </c>
      <c r="E90" s="5439">
        <v>0</v>
      </c>
    </row>
    <row r="91" spans="2:5">
      <c r="B91" s="5414" t="s">
        <v>85</v>
      </c>
      <c r="C91" s="5415" t="s">
        <v>86</v>
      </c>
      <c r="D91" s="5459">
        <v>33970.050000000003</v>
      </c>
      <c r="E91" s="5481">
        <v>1</v>
      </c>
    </row>
    <row r="92" spans="2:5">
      <c r="B92" s="5417" t="s">
        <v>5</v>
      </c>
      <c r="C92" s="5418" t="s">
        <v>87</v>
      </c>
      <c r="D92" s="5485">
        <v>33970.050000000003</v>
      </c>
      <c r="E92" s="5486">
        <v>1</v>
      </c>
    </row>
    <row r="93" spans="2:5">
      <c r="B93" s="5417" t="s">
        <v>7</v>
      </c>
      <c r="C93" s="5418" t="s">
        <v>88</v>
      </c>
      <c r="D93" s="5485">
        <v>0</v>
      </c>
      <c r="E93" s="5486">
        <v>0</v>
      </c>
    </row>
    <row r="94" spans="2:5" ht="13.5" thickBot="1">
      <c r="B94" s="5419" t="s">
        <v>9</v>
      </c>
      <c r="C94" s="5420" t="s">
        <v>89</v>
      </c>
      <c r="D94" s="5448">
        <v>0</v>
      </c>
      <c r="E94" s="5449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6.xml><?xml version="1.0" encoding="utf-8"?>
<worksheet xmlns="http://schemas.openxmlformats.org/spreadsheetml/2006/main" xmlns:r="http://schemas.openxmlformats.org/officeDocument/2006/relationships">
  <dimension ref="A1:H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140625" style="43" customWidth="1"/>
    <col min="7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178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3246.41</v>
      </c>
      <c r="E9" s="23">
        <f>E10+E11+E12+E13</f>
        <v>21641.759999999998</v>
      </c>
    </row>
    <row r="10" spans="2:5">
      <c r="B10" s="14" t="s">
        <v>5</v>
      </c>
      <c r="C10" s="93" t="s">
        <v>6</v>
      </c>
      <c r="D10" s="175">
        <v>3246.41</v>
      </c>
      <c r="E10" s="226">
        <v>21641.759999999998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3246.41</v>
      </c>
      <c r="E20" s="229">
        <f>E9-E16</f>
        <v>21641.759999999998</v>
      </c>
      <c r="F20" s="167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13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/>
      <c r="E24" s="23">
        <f>D20</f>
        <v>3246.41</v>
      </c>
    </row>
    <row r="25" spans="2:8">
      <c r="B25" s="21" t="s">
        <v>25</v>
      </c>
      <c r="C25" s="22" t="s">
        <v>26</v>
      </c>
      <c r="D25" s="95">
        <v>3250</v>
      </c>
      <c r="E25" s="238">
        <v>18683.18</v>
      </c>
      <c r="F25" s="50"/>
      <c r="H25" s="92"/>
    </row>
    <row r="26" spans="2:8">
      <c r="B26" s="24" t="s">
        <v>27</v>
      </c>
      <c r="C26" s="25" t="s">
        <v>28</v>
      </c>
      <c r="D26" s="96">
        <v>3250</v>
      </c>
      <c r="E26" s="239">
        <v>18999.990000000002</v>
      </c>
      <c r="F26" s="50"/>
      <c r="G26" s="92"/>
    </row>
    <row r="27" spans="2:8">
      <c r="B27" s="26" t="s">
        <v>5</v>
      </c>
      <c r="C27" s="15" t="s">
        <v>29</v>
      </c>
      <c r="D27" s="175">
        <v>3250</v>
      </c>
      <c r="E27" s="240">
        <v>18999.990000000002</v>
      </c>
    </row>
    <row r="28" spans="2:8">
      <c r="B28" s="26" t="s">
        <v>7</v>
      </c>
      <c r="C28" s="15" t="s">
        <v>30</v>
      </c>
      <c r="D28" s="175"/>
      <c r="E28" s="240"/>
    </row>
    <row r="29" spans="2:8">
      <c r="B29" s="26" t="s">
        <v>9</v>
      </c>
      <c r="C29" s="15" t="s">
        <v>31</v>
      </c>
      <c r="D29" s="175"/>
      <c r="E29" s="240"/>
    </row>
    <row r="30" spans="2:8">
      <c r="B30" s="24" t="s">
        <v>32</v>
      </c>
      <c r="C30" s="27" t="s">
        <v>33</v>
      </c>
      <c r="D30" s="96"/>
      <c r="E30" s="239">
        <v>316.81</v>
      </c>
    </row>
    <row r="31" spans="2:8">
      <c r="B31" s="26" t="s">
        <v>5</v>
      </c>
      <c r="C31" s="15" t="s">
        <v>34</v>
      </c>
      <c r="D31" s="175"/>
      <c r="E31" s="240"/>
      <c r="G31" s="92"/>
    </row>
    <row r="32" spans="2:8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/>
      <c r="E33" s="240">
        <v>56.14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/>
      <c r="E35" s="240">
        <v>260.67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/>
      <c r="E37" s="240"/>
    </row>
    <row r="38" spans="2:6">
      <c r="B38" s="21" t="s">
        <v>44</v>
      </c>
      <c r="C38" s="22" t="s">
        <v>45</v>
      </c>
      <c r="D38" s="95">
        <v>-3.59</v>
      </c>
      <c r="E38" s="23">
        <v>-287.83</v>
      </c>
    </row>
    <row r="39" spans="2:6" ht="13.5" thickBot="1">
      <c r="B39" s="30" t="s">
        <v>46</v>
      </c>
      <c r="C39" s="31" t="s">
        <v>47</v>
      </c>
      <c r="D39" s="97">
        <v>3246.41</v>
      </c>
      <c r="E39" s="242">
        <f>E24+E25+E38</f>
        <v>21641.759999999998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25.667400000000001</v>
      </c>
    </row>
    <row r="45" spans="2:6" ht="13.5" thickBot="1">
      <c r="B45" s="41" t="s">
        <v>7</v>
      </c>
      <c r="C45" s="49" t="s">
        <v>52</v>
      </c>
      <c r="D45" s="143">
        <v>25.667400000000001</v>
      </c>
      <c r="E45" s="148">
        <v>172.00569999999999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126.48</v>
      </c>
    </row>
    <row r="48" spans="2:6">
      <c r="B48" s="39" t="s">
        <v>7</v>
      </c>
      <c r="C48" s="48" t="s">
        <v>54</v>
      </c>
      <c r="D48" s="160">
        <v>122.58</v>
      </c>
      <c r="E48" s="154">
        <v>125.05</v>
      </c>
    </row>
    <row r="49" spans="2:5">
      <c r="B49" s="39" t="s">
        <v>9</v>
      </c>
      <c r="C49" s="48" t="s">
        <v>55</v>
      </c>
      <c r="D49" s="160">
        <v>127.86</v>
      </c>
      <c r="E49" s="154">
        <v>129.59</v>
      </c>
    </row>
    <row r="50" spans="2:5" ht="13.5" thickBot="1">
      <c r="B50" s="41" t="s">
        <v>11</v>
      </c>
      <c r="C50" s="49" t="s">
        <v>52</v>
      </c>
      <c r="D50" s="143">
        <v>126.48</v>
      </c>
      <c r="E50" s="152">
        <v>125.82</v>
      </c>
    </row>
    <row r="51" spans="2:5" ht="13.5" thickBot="1">
      <c r="B51" s="32"/>
      <c r="C51" s="33"/>
      <c r="D51" s="153"/>
      <c r="E51" s="153"/>
    </row>
    <row r="52" spans="2:5" ht="16.5" thickBot="1">
      <c r="B52" s="5464"/>
      <c r="C52" s="5465" t="s">
        <v>56</v>
      </c>
      <c r="D52" s="5466"/>
      <c r="E52" s="5456"/>
    </row>
    <row r="53" spans="2:5" ht="23.25" customHeight="1" thickBot="1">
      <c r="B53" s="6368" t="s">
        <v>57</v>
      </c>
      <c r="C53" s="6369"/>
      <c r="D53" s="5467" t="s">
        <v>58</v>
      </c>
      <c r="E53" s="5468" t="s">
        <v>59</v>
      </c>
    </row>
    <row r="54" spans="2:5" ht="13.5" thickBot="1">
      <c r="B54" s="5469" t="s">
        <v>27</v>
      </c>
      <c r="C54" s="5458" t="s">
        <v>60</v>
      </c>
      <c r="D54" s="5493">
        <v>21641.759999999998</v>
      </c>
      <c r="E54" s="5494">
        <v>1</v>
      </c>
    </row>
    <row r="55" spans="2:5" ht="25.5">
      <c r="B55" s="5471" t="s">
        <v>5</v>
      </c>
      <c r="C55" s="5472" t="s">
        <v>61</v>
      </c>
      <c r="D55" s="5483">
        <v>0</v>
      </c>
      <c r="E55" s="5484">
        <v>0</v>
      </c>
    </row>
    <row r="56" spans="2:5">
      <c r="B56" s="5460" t="s">
        <v>268</v>
      </c>
      <c r="C56" s="245" t="s">
        <v>269</v>
      </c>
      <c r="D56" s="5485">
        <v>0</v>
      </c>
      <c r="E56" s="5486">
        <v>0</v>
      </c>
    </row>
    <row r="57" spans="2:5">
      <c r="B57" s="246" t="s">
        <v>270</v>
      </c>
      <c r="C57" s="245" t="s">
        <v>271</v>
      </c>
      <c r="D57" s="5485">
        <v>0</v>
      </c>
      <c r="E57" s="5486">
        <v>0</v>
      </c>
    </row>
    <row r="58" spans="2:5">
      <c r="B58" s="246" t="s">
        <v>272</v>
      </c>
      <c r="C58" s="245" t="s">
        <v>273</v>
      </c>
      <c r="D58" s="247">
        <v>0</v>
      </c>
      <c r="E58" s="5486">
        <v>0</v>
      </c>
    </row>
    <row r="59" spans="2:5" ht="25.5">
      <c r="B59" s="5460" t="s">
        <v>7</v>
      </c>
      <c r="C59" s="5461" t="s">
        <v>62</v>
      </c>
      <c r="D59" s="5485">
        <v>0</v>
      </c>
      <c r="E59" s="5486">
        <v>0</v>
      </c>
    </row>
    <row r="60" spans="2:5">
      <c r="B60" s="5460" t="s">
        <v>9</v>
      </c>
      <c r="C60" s="5461" t="s">
        <v>63</v>
      </c>
      <c r="D60" s="5485">
        <v>0</v>
      </c>
      <c r="E60" s="5486">
        <v>0</v>
      </c>
    </row>
    <row r="61" spans="2:5">
      <c r="B61" s="5460" t="s">
        <v>274</v>
      </c>
      <c r="C61" s="5461" t="s">
        <v>275</v>
      </c>
      <c r="D61" s="5485">
        <v>0</v>
      </c>
      <c r="E61" s="5486">
        <v>0</v>
      </c>
    </row>
    <row r="62" spans="2:5">
      <c r="B62" s="5460" t="s">
        <v>276</v>
      </c>
      <c r="C62" s="5461" t="s">
        <v>16</v>
      </c>
      <c r="D62" s="5485">
        <v>0</v>
      </c>
      <c r="E62" s="5486">
        <v>0</v>
      </c>
    </row>
    <row r="63" spans="2:5">
      <c r="B63" s="5460" t="s">
        <v>11</v>
      </c>
      <c r="C63" s="5461" t="s">
        <v>64</v>
      </c>
      <c r="D63" s="5485">
        <v>0</v>
      </c>
      <c r="E63" s="5486">
        <v>0</v>
      </c>
    </row>
    <row r="64" spans="2:5">
      <c r="B64" s="5460" t="s">
        <v>13</v>
      </c>
      <c r="C64" s="5461" t="s">
        <v>275</v>
      </c>
      <c r="D64" s="5485">
        <v>0</v>
      </c>
      <c r="E64" s="5486">
        <v>0</v>
      </c>
    </row>
    <row r="65" spans="2:5">
      <c r="B65" s="5460" t="s">
        <v>15</v>
      </c>
      <c r="C65" s="5461" t="s">
        <v>16</v>
      </c>
      <c r="D65" s="5485">
        <v>0</v>
      </c>
      <c r="E65" s="5486">
        <v>0</v>
      </c>
    </row>
    <row r="66" spans="2:5">
      <c r="B66" s="5460" t="s">
        <v>38</v>
      </c>
      <c r="C66" s="5461" t="s">
        <v>65</v>
      </c>
      <c r="D66" s="5485">
        <v>0</v>
      </c>
      <c r="E66" s="5486">
        <v>0</v>
      </c>
    </row>
    <row r="67" spans="2:5">
      <c r="B67" s="5473" t="s">
        <v>40</v>
      </c>
      <c r="C67" s="5474" t="s">
        <v>66</v>
      </c>
      <c r="D67" s="5495">
        <v>21641.759999999998</v>
      </c>
      <c r="E67" s="5496">
        <v>1</v>
      </c>
    </row>
    <row r="68" spans="2:5">
      <c r="B68" s="5473" t="s">
        <v>277</v>
      </c>
      <c r="C68" s="5474" t="s">
        <v>278</v>
      </c>
      <c r="D68" s="5497">
        <v>21641.759999999998</v>
      </c>
      <c r="E68" s="5498">
        <v>1</v>
      </c>
    </row>
    <row r="69" spans="2:5">
      <c r="B69" s="5473" t="s">
        <v>279</v>
      </c>
      <c r="C69" s="5474" t="s">
        <v>280</v>
      </c>
      <c r="D69" s="5487">
        <v>0</v>
      </c>
      <c r="E69" s="5488">
        <v>0</v>
      </c>
    </row>
    <row r="70" spans="2:5">
      <c r="B70" s="5473" t="s">
        <v>281</v>
      </c>
      <c r="C70" s="5474" t="s">
        <v>282</v>
      </c>
      <c r="D70" s="5487">
        <v>0</v>
      </c>
      <c r="E70" s="5488">
        <v>0</v>
      </c>
    </row>
    <row r="71" spans="2:5">
      <c r="B71" s="5473" t="s">
        <v>283</v>
      </c>
      <c r="C71" s="5474" t="s">
        <v>284</v>
      </c>
      <c r="D71" s="5487">
        <v>0</v>
      </c>
      <c r="E71" s="5488">
        <v>0</v>
      </c>
    </row>
    <row r="72" spans="2:5" ht="25.5">
      <c r="B72" s="5473" t="s">
        <v>42</v>
      </c>
      <c r="C72" s="5474" t="s">
        <v>67</v>
      </c>
      <c r="D72" s="5487">
        <v>0</v>
      </c>
      <c r="E72" s="5488">
        <v>0</v>
      </c>
    </row>
    <row r="73" spans="2:5">
      <c r="B73" s="5473" t="s">
        <v>285</v>
      </c>
      <c r="C73" s="5474" t="s">
        <v>286</v>
      </c>
      <c r="D73" s="5487">
        <v>0</v>
      </c>
      <c r="E73" s="5488">
        <v>0</v>
      </c>
    </row>
    <row r="74" spans="2:5">
      <c r="B74" s="5473" t="s">
        <v>287</v>
      </c>
      <c r="C74" s="5474" t="s">
        <v>288</v>
      </c>
      <c r="D74" s="5487">
        <v>0</v>
      </c>
      <c r="E74" s="5488">
        <v>0</v>
      </c>
    </row>
    <row r="75" spans="2:5">
      <c r="B75" s="5473" t="s">
        <v>289</v>
      </c>
      <c r="C75" s="5474" t="s">
        <v>290</v>
      </c>
      <c r="D75" s="5485">
        <v>0</v>
      </c>
      <c r="E75" s="5488">
        <v>0</v>
      </c>
    </row>
    <row r="76" spans="2:5">
      <c r="B76" s="5473" t="s">
        <v>291</v>
      </c>
      <c r="C76" s="5474" t="s">
        <v>292</v>
      </c>
      <c r="D76" s="5487">
        <v>0</v>
      </c>
      <c r="E76" s="5488">
        <v>0</v>
      </c>
    </row>
    <row r="77" spans="2:5">
      <c r="B77" s="5473" t="s">
        <v>293</v>
      </c>
      <c r="C77" s="5474" t="s">
        <v>294</v>
      </c>
      <c r="D77" s="5487">
        <v>0</v>
      </c>
      <c r="E77" s="5488">
        <v>0</v>
      </c>
    </row>
    <row r="78" spans="2:5">
      <c r="B78" s="5473" t="s">
        <v>68</v>
      </c>
      <c r="C78" s="5474" t="s">
        <v>69</v>
      </c>
      <c r="D78" s="5487">
        <v>0</v>
      </c>
      <c r="E78" s="5488">
        <v>0</v>
      </c>
    </row>
    <row r="79" spans="2:5">
      <c r="B79" s="5460" t="s">
        <v>70</v>
      </c>
      <c r="C79" s="5461" t="s">
        <v>71</v>
      </c>
      <c r="D79" s="5485">
        <v>0</v>
      </c>
      <c r="E79" s="5486">
        <v>0</v>
      </c>
    </row>
    <row r="80" spans="2:5">
      <c r="B80" s="5460" t="s">
        <v>295</v>
      </c>
      <c r="C80" s="5461" t="s">
        <v>296</v>
      </c>
      <c r="D80" s="5485">
        <v>0</v>
      </c>
      <c r="E80" s="5486">
        <v>0</v>
      </c>
    </row>
    <row r="81" spans="2:5">
      <c r="B81" s="5460" t="s">
        <v>297</v>
      </c>
      <c r="C81" s="5461" t="s">
        <v>298</v>
      </c>
      <c r="D81" s="5485">
        <v>0</v>
      </c>
      <c r="E81" s="5486">
        <v>0</v>
      </c>
    </row>
    <row r="82" spans="2:5">
      <c r="B82" s="5460" t="s">
        <v>299</v>
      </c>
      <c r="C82" s="5461" t="s">
        <v>300</v>
      </c>
      <c r="D82" s="5485">
        <v>0</v>
      </c>
      <c r="E82" s="5486">
        <v>0</v>
      </c>
    </row>
    <row r="83" spans="2:5">
      <c r="B83" s="5460" t="s">
        <v>301</v>
      </c>
      <c r="C83" s="5461" t="s">
        <v>302</v>
      </c>
      <c r="D83" s="5485">
        <v>0</v>
      </c>
      <c r="E83" s="5486">
        <v>0</v>
      </c>
    </row>
    <row r="84" spans="2:5">
      <c r="B84" s="5460" t="s">
        <v>72</v>
      </c>
      <c r="C84" s="5461" t="s">
        <v>73</v>
      </c>
      <c r="D84" s="5485">
        <v>0</v>
      </c>
      <c r="E84" s="5486">
        <v>0</v>
      </c>
    </row>
    <row r="85" spans="2:5">
      <c r="B85" s="5460" t="s">
        <v>74</v>
      </c>
      <c r="C85" s="5461" t="s">
        <v>75</v>
      </c>
      <c r="D85" s="5485">
        <v>0</v>
      </c>
      <c r="E85" s="5486">
        <v>0</v>
      </c>
    </row>
    <row r="86" spans="2:5" ht="13.5" thickBot="1">
      <c r="B86" s="5475" t="s">
        <v>76</v>
      </c>
      <c r="C86" s="5476" t="s">
        <v>77</v>
      </c>
      <c r="D86" s="5489">
        <v>0</v>
      </c>
      <c r="E86" s="5490">
        <v>0</v>
      </c>
    </row>
    <row r="87" spans="2:5" ht="26.25" thickBot="1">
      <c r="B87" s="5477" t="s">
        <v>32</v>
      </c>
      <c r="C87" s="5478" t="s">
        <v>78</v>
      </c>
      <c r="D87" s="5479">
        <v>0</v>
      </c>
      <c r="E87" s="5480">
        <v>0</v>
      </c>
    </row>
    <row r="88" spans="2:5" ht="13.5" thickBot="1">
      <c r="B88" s="5457" t="s">
        <v>79</v>
      </c>
      <c r="C88" s="5458" t="s">
        <v>80</v>
      </c>
      <c r="D88" s="5459">
        <v>0</v>
      </c>
      <c r="E88" s="5470">
        <v>0</v>
      </c>
    </row>
    <row r="89" spans="2:5" ht="13.5" thickBot="1">
      <c r="B89" s="5457" t="s">
        <v>81</v>
      </c>
      <c r="C89" s="5458" t="s">
        <v>82</v>
      </c>
      <c r="D89" s="5459">
        <v>0</v>
      </c>
      <c r="E89" s="5470">
        <v>0</v>
      </c>
    </row>
    <row r="90" spans="2:5" ht="13.5" thickBot="1">
      <c r="B90" s="5457" t="s">
        <v>83</v>
      </c>
      <c r="C90" s="5458" t="s">
        <v>84</v>
      </c>
      <c r="D90" s="5459">
        <v>0</v>
      </c>
      <c r="E90" s="5482">
        <v>0</v>
      </c>
    </row>
    <row r="91" spans="2:5">
      <c r="B91" s="5457" t="s">
        <v>85</v>
      </c>
      <c r="C91" s="5458" t="s">
        <v>86</v>
      </c>
      <c r="D91" s="5502">
        <v>21641.759999999998</v>
      </c>
      <c r="E91" s="5524">
        <v>1</v>
      </c>
    </row>
    <row r="92" spans="2:5">
      <c r="B92" s="5460" t="s">
        <v>5</v>
      </c>
      <c r="C92" s="5461" t="s">
        <v>87</v>
      </c>
      <c r="D92" s="5528">
        <v>21641.759999999998</v>
      </c>
      <c r="E92" s="5529">
        <v>1</v>
      </c>
    </row>
    <row r="93" spans="2:5">
      <c r="B93" s="5460" t="s">
        <v>7</v>
      </c>
      <c r="C93" s="5461" t="s">
        <v>88</v>
      </c>
      <c r="D93" s="5528">
        <v>0</v>
      </c>
      <c r="E93" s="5529">
        <v>0</v>
      </c>
    </row>
    <row r="94" spans="2:5" ht="13.5" thickBot="1">
      <c r="B94" s="5462" t="s">
        <v>9</v>
      </c>
      <c r="C94" s="5463" t="s">
        <v>89</v>
      </c>
      <c r="D94" s="5491">
        <v>0</v>
      </c>
      <c r="E94" s="5492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7.xml><?xml version="1.0" encoding="utf-8"?>
<worksheet xmlns="http://schemas.openxmlformats.org/spreadsheetml/2006/main" xmlns:r="http://schemas.openxmlformats.org/officeDocument/2006/relationships">
  <dimension ref="A1:H94"/>
  <sheetViews>
    <sheetView topLeftCell="A61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236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39051.660000000003</v>
      </c>
    </row>
    <row r="10" spans="2:5">
      <c r="B10" s="14" t="s">
        <v>5</v>
      </c>
      <c r="C10" s="93" t="s">
        <v>6</v>
      </c>
      <c r="D10" s="175"/>
      <c r="E10" s="226">
        <v>39051.660000000003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/>
      <c r="E20" s="229">
        <f>E9-E16</f>
        <v>39051.660000000003</v>
      </c>
      <c r="F20" s="167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171"/>
      <c r="C23" s="9" t="s">
        <v>2</v>
      </c>
      <c r="D23" s="98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/>
      <c r="E24" s="23"/>
    </row>
    <row r="25" spans="2:8">
      <c r="B25" s="21" t="s">
        <v>25</v>
      </c>
      <c r="C25" s="22" t="s">
        <v>26</v>
      </c>
      <c r="D25" s="95"/>
      <c r="E25" s="110">
        <v>41821.199999999997</v>
      </c>
      <c r="F25" s="50"/>
      <c r="G25" s="92"/>
      <c r="H25" s="92"/>
    </row>
    <row r="26" spans="2:8">
      <c r="B26" s="24" t="s">
        <v>27</v>
      </c>
      <c r="C26" s="25" t="s">
        <v>28</v>
      </c>
      <c r="D26" s="96"/>
      <c r="E26" s="111">
        <v>57894.1</v>
      </c>
      <c r="F26" s="50"/>
      <c r="G26" s="92"/>
    </row>
    <row r="27" spans="2:8">
      <c r="B27" s="26" t="s">
        <v>5</v>
      </c>
      <c r="C27" s="15" t="s">
        <v>29</v>
      </c>
      <c r="D27" s="175"/>
      <c r="E27" s="231">
        <v>42900.47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/>
      <c r="E29" s="231">
        <v>14993.63</v>
      </c>
    </row>
    <row r="30" spans="2:8">
      <c r="B30" s="24" t="s">
        <v>32</v>
      </c>
      <c r="C30" s="27" t="s">
        <v>33</v>
      </c>
      <c r="D30" s="96"/>
      <c r="E30" s="111">
        <v>16072.9</v>
      </c>
    </row>
    <row r="31" spans="2:8">
      <c r="B31" s="26" t="s">
        <v>5</v>
      </c>
      <c r="C31" s="15" t="s">
        <v>34</v>
      </c>
      <c r="D31" s="175"/>
      <c r="E31" s="231"/>
      <c r="G31" s="92"/>
    </row>
    <row r="32" spans="2:8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24.02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553.75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15495.13</v>
      </c>
    </row>
    <row r="38" spans="2:6">
      <c r="B38" s="21" t="s">
        <v>44</v>
      </c>
      <c r="C38" s="22" t="s">
        <v>45</v>
      </c>
      <c r="D38" s="95"/>
      <c r="E38" s="23">
        <v>-2769.54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39051.659999999996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560.60379999999998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65.37</v>
      </c>
    </row>
    <row r="49" spans="2:5">
      <c r="B49" s="39" t="s">
        <v>9</v>
      </c>
      <c r="C49" s="48" t="s">
        <v>55</v>
      </c>
      <c r="D49" s="160"/>
      <c r="E49" s="154">
        <v>76.16</v>
      </c>
    </row>
    <row r="50" spans="2:5" ht="13.5" thickBot="1">
      <c r="B50" s="41" t="s">
        <v>11</v>
      </c>
      <c r="C50" s="49" t="s">
        <v>52</v>
      </c>
      <c r="D50" s="143"/>
      <c r="E50" s="152">
        <v>69.66</v>
      </c>
    </row>
    <row r="51" spans="2:5" ht="13.5" thickBot="1">
      <c r="B51" s="32"/>
      <c r="C51" s="33"/>
      <c r="D51" s="153"/>
      <c r="E51" s="153"/>
    </row>
    <row r="52" spans="2:5" ht="16.5" thickBot="1">
      <c r="B52" s="5507"/>
      <c r="C52" s="5508" t="s">
        <v>56</v>
      </c>
      <c r="D52" s="5509"/>
      <c r="E52" s="5499"/>
    </row>
    <row r="53" spans="2:5" ht="23.25" customHeight="1" thickBot="1">
      <c r="B53" s="6368" t="s">
        <v>57</v>
      </c>
      <c r="C53" s="6369"/>
      <c r="D53" s="5510" t="s">
        <v>58</v>
      </c>
      <c r="E53" s="5511" t="s">
        <v>59</v>
      </c>
    </row>
    <row r="54" spans="2:5" ht="13.5" thickBot="1">
      <c r="B54" s="5512" t="s">
        <v>27</v>
      </c>
      <c r="C54" s="5501" t="s">
        <v>60</v>
      </c>
      <c r="D54" s="5536">
        <v>39051.660000000003</v>
      </c>
      <c r="E54" s="5537">
        <v>1</v>
      </c>
    </row>
    <row r="55" spans="2:5" ht="25.5">
      <c r="B55" s="5514" t="s">
        <v>5</v>
      </c>
      <c r="C55" s="5515" t="s">
        <v>61</v>
      </c>
      <c r="D55" s="5526">
        <v>0</v>
      </c>
      <c r="E55" s="5527">
        <v>0</v>
      </c>
    </row>
    <row r="56" spans="2:5">
      <c r="B56" s="5503" t="s">
        <v>268</v>
      </c>
      <c r="C56" s="245" t="s">
        <v>269</v>
      </c>
      <c r="D56" s="5528">
        <v>0</v>
      </c>
      <c r="E56" s="5529">
        <v>0</v>
      </c>
    </row>
    <row r="57" spans="2:5">
      <c r="B57" s="246" t="s">
        <v>270</v>
      </c>
      <c r="C57" s="245" t="s">
        <v>271</v>
      </c>
      <c r="D57" s="5528">
        <v>0</v>
      </c>
      <c r="E57" s="5529">
        <v>0</v>
      </c>
    </row>
    <row r="58" spans="2:5">
      <c r="B58" s="246" t="s">
        <v>272</v>
      </c>
      <c r="C58" s="245" t="s">
        <v>273</v>
      </c>
      <c r="D58" s="247">
        <v>0</v>
      </c>
      <c r="E58" s="5529">
        <v>0</v>
      </c>
    </row>
    <row r="59" spans="2:5" ht="25.5">
      <c r="B59" s="5503" t="s">
        <v>7</v>
      </c>
      <c r="C59" s="5504" t="s">
        <v>62</v>
      </c>
      <c r="D59" s="5528">
        <v>0</v>
      </c>
      <c r="E59" s="5529">
        <v>0</v>
      </c>
    </row>
    <row r="60" spans="2:5">
      <c r="B60" s="5503" t="s">
        <v>9</v>
      </c>
      <c r="C60" s="5504" t="s">
        <v>63</v>
      </c>
      <c r="D60" s="5528">
        <v>0</v>
      </c>
      <c r="E60" s="5529">
        <v>0</v>
      </c>
    </row>
    <row r="61" spans="2:5">
      <c r="B61" s="5503" t="s">
        <v>274</v>
      </c>
      <c r="C61" s="5504" t="s">
        <v>275</v>
      </c>
      <c r="D61" s="5528">
        <v>0</v>
      </c>
      <c r="E61" s="5529">
        <v>0</v>
      </c>
    </row>
    <row r="62" spans="2:5">
      <c r="B62" s="5503" t="s">
        <v>276</v>
      </c>
      <c r="C62" s="5504" t="s">
        <v>16</v>
      </c>
      <c r="D62" s="5528">
        <v>0</v>
      </c>
      <c r="E62" s="5529">
        <v>0</v>
      </c>
    </row>
    <row r="63" spans="2:5">
      <c r="B63" s="5503" t="s">
        <v>11</v>
      </c>
      <c r="C63" s="5504" t="s">
        <v>64</v>
      </c>
      <c r="D63" s="5528">
        <v>0</v>
      </c>
      <c r="E63" s="5529">
        <v>0</v>
      </c>
    </row>
    <row r="64" spans="2:5">
      <c r="B64" s="5503" t="s">
        <v>13</v>
      </c>
      <c r="C64" s="5504" t="s">
        <v>275</v>
      </c>
      <c r="D64" s="5528">
        <v>0</v>
      </c>
      <c r="E64" s="5529">
        <v>0</v>
      </c>
    </row>
    <row r="65" spans="2:5">
      <c r="B65" s="5503" t="s">
        <v>15</v>
      </c>
      <c r="C65" s="5504" t="s">
        <v>16</v>
      </c>
      <c r="D65" s="5528">
        <v>0</v>
      </c>
      <c r="E65" s="5529">
        <v>0</v>
      </c>
    </row>
    <row r="66" spans="2:5">
      <c r="B66" s="5503" t="s">
        <v>38</v>
      </c>
      <c r="C66" s="5504" t="s">
        <v>65</v>
      </c>
      <c r="D66" s="5528">
        <v>0</v>
      </c>
      <c r="E66" s="5529">
        <v>0</v>
      </c>
    </row>
    <row r="67" spans="2:5">
      <c r="B67" s="5516" t="s">
        <v>40</v>
      </c>
      <c r="C67" s="5517" t="s">
        <v>66</v>
      </c>
      <c r="D67" s="5538">
        <v>39051.660000000003</v>
      </c>
      <c r="E67" s="5539">
        <v>1</v>
      </c>
    </row>
    <row r="68" spans="2:5">
      <c r="B68" s="5516" t="s">
        <v>277</v>
      </c>
      <c r="C68" s="5517" t="s">
        <v>278</v>
      </c>
      <c r="D68" s="5540">
        <v>39051.660000000003</v>
      </c>
      <c r="E68" s="5541">
        <v>1</v>
      </c>
    </row>
    <row r="69" spans="2:5">
      <c r="B69" s="5516" t="s">
        <v>279</v>
      </c>
      <c r="C69" s="5517" t="s">
        <v>280</v>
      </c>
      <c r="D69" s="5530">
        <v>0</v>
      </c>
      <c r="E69" s="5531">
        <v>0</v>
      </c>
    </row>
    <row r="70" spans="2:5">
      <c r="B70" s="5516" t="s">
        <v>281</v>
      </c>
      <c r="C70" s="5517" t="s">
        <v>282</v>
      </c>
      <c r="D70" s="5530">
        <v>0</v>
      </c>
      <c r="E70" s="5531">
        <v>0</v>
      </c>
    </row>
    <row r="71" spans="2:5">
      <c r="B71" s="5516" t="s">
        <v>283</v>
      </c>
      <c r="C71" s="5517" t="s">
        <v>284</v>
      </c>
      <c r="D71" s="5530">
        <v>0</v>
      </c>
      <c r="E71" s="5531">
        <v>0</v>
      </c>
    </row>
    <row r="72" spans="2:5" ht="25.5">
      <c r="B72" s="5516" t="s">
        <v>42</v>
      </c>
      <c r="C72" s="5517" t="s">
        <v>67</v>
      </c>
      <c r="D72" s="5530">
        <v>0</v>
      </c>
      <c r="E72" s="5531">
        <v>0</v>
      </c>
    </row>
    <row r="73" spans="2:5">
      <c r="B73" s="5516" t="s">
        <v>285</v>
      </c>
      <c r="C73" s="5517" t="s">
        <v>286</v>
      </c>
      <c r="D73" s="5530">
        <v>0</v>
      </c>
      <c r="E73" s="5531">
        <v>0</v>
      </c>
    </row>
    <row r="74" spans="2:5">
      <c r="B74" s="5516" t="s">
        <v>287</v>
      </c>
      <c r="C74" s="5517" t="s">
        <v>288</v>
      </c>
      <c r="D74" s="5530">
        <v>0</v>
      </c>
      <c r="E74" s="5531">
        <v>0</v>
      </c>
    </row>
    <row r="75" spans="2:5">
      <c r="B75" s="5516" t="s">
        <v>289</v>
      </c>
      <c r="C75" s="5517" t="s">
        <v>290</v>
      </c>
      <c r="D75" s="5528">
        <v>0</v>
      </c>
      <c r="E75" s="5531">
        <v>0</v>
      </c>
    </row>
    <row r="76" spans="2:5">
      <c r="B76" s="5516" t="s">
        <v>291</v>
      </c>
      <c r="C76" s="5517" t="s">
        <v>292</v>
      </c>
      <c r="D76" s="5530">
        <v>0</v>
      </c>
      <c r="E76" s="5531">
        <v>0</v>
      </c>
    </row>
    <row r="77" spans="2:5">
      <c r="B77" s="5516" t="s">
        <v>293</v>
      </c>
      <c r="C77" s="5517" t="s">
        <v>294</v>
      </c>
      <c r="D77" s="5530">
        <v>0</v>
      </c>
      <c r="E77" s="5531">
        <v>0</v>
      </c>
    </row>
    <row r="78" spans="2:5">
      <c r="B78" s="5516" t="s">
        <v>68</v>
      </c>
      <c r="C78" s="5517" t="s">
        <v>69</v>
      </c>
      <c r="D78" s="5530">
        <v>0</v>
      </c>
      <c r="E78" s="5531">
        <v>0</v>
      </c>
    </row>
    <row r="79" spans="2:5">
      <c r="B79" s="5503" t="s">
        <v>70</v>
      </c>
      <c r="C79" s="5504" t="s">
        <v>71</v>
      </c>
      <c r="D79" s="5528">
        <v>0</v>
      </c>
      <c r="E79" s="5529">
        <v>0</v>
      </c>
    </row>
    <row r="80" spans="2:5">
      <c r="B80" s="5503" t="s">
        <v>295</v>
      </c>
      <c r="C80" s="5504" t="s">
        <v>296</v>
      </c>
      <c r="D80" s="5528">
        <v>0</v>
      </c>
      <c r="E80" s="5529">
        <v>0</v>
      </c>
    </row>
    <row r="81" spans="2:5">
      <c r="B81" s="5503" t="s">
        <v>297</v>
      </c>
      <c r="C81" s="5504" t="s">
        <v>298</v>
      </c>
      <c r="D81" s="5528">
        <v>0</v>
      </c>
      <c r="E81" s="5529">
        <v>0</v>
      </c>
    </row>
    <row r="82" spans="2:5">
      <c r="B82" s="5503" t="s">
        <v>299</v>
      </c>
      <c r="C82" s="5504" t="s">
        <v>300</v>
      </c>
      <c r="D82" s="5528">
        <v>0</v>
      </c>
      <c r="E82" s="5529">
        <v>0</v>
      </c>
    </row>
    <row r="83" spans="2:5">
      <c r="B83" s="5503" t="s">
        <v>301</v>
      </c>
      <c r="C83" s="5504" t="s">
        <v>302</v>
      </c>
      <c r="D83" s="5528">
        <v>0</v>
      </c>
      <c r="E83" s="5529">
        <v>0</v>
      </c>
    </row>
    <row r="84" spans="2:5">
      <c r="B84" s="5503" t="s">
        <v>72</v>
      </c>
      <c r="C84" s="5504" t="s">
        <v>73</v>
      </c>
      <c r="D84" s="5528">
        <v>0</v>
      </c>
      <c r="E84" s="5529">
        <v>0</v>
      </c>
    </row>
    <row r="85" spans="2:5">
      <c r="B85" s="5503" t="s">
        <v>74</v>
      </c>
      <c r="C85" s="5504" t="s">
        <v>75</v>
      </c>
      <c r="D85" s="5528">
        <v>0</v>
      </c>
      <c r="E85" s="5529">
        <v>0</v>
      </c>
    </row>
    <row r="86" spans="2:5" ht="13.5" thickBot="1">
      <c r="B86" s="5518" t="s">
        <v>76</v>
      </c>
      <c r="C86" s="5519" t="s">
        <v>77</v>
      </c>
      <c r="D86" s="5532">
        <v>0</v>
      </c>
      <c r="E86" s="5533">
        <v>0</v>
      </c>
    </row>
    <row r="87" spans="2:5" ht="26.25" thickBot="1">
      <c r="B87" s="5520" t="s">
        <v>32</v>
      </c>
      <c r="C87" s="5521" t="s">
        <v>78</v>
      </c>
      <c r="D87" s="5522">
        <v>0</v>
      </c>
      <c r="E87" s="5523">
        <v>0</v>
      </c>
    </row>
    <row r="88" spans="2:5" ht="13.5" thickBot="1">
      <c r="B88" s="5500" t="s">
        <v>79</v>
      </c>
      <c r="C88" s="5501" t="s">
        <v>80</v>
      </c>
      <c r="D88" s="5502">
        <v>0</v>
      </c>
      <c r="E88" s="5513">
        <v>0</v>
      </c>
    </row>
    <row r="89" spans="2:5" ht="13.5" thickBot="1">
      <c r="B89" s="5500" t="s">
        <v>81</v>
      </c>
      <c r="C89" s="5501" t="s">
        <v>82</v>
      </c>
      <c r="D89" s="5502">
        <v>0</v>
      </c>
      <c r="E89" s="5513">
        <v>0</v>
      </c>
    </row>
    <row r="90" spans="2:5" ht="13.5" thickBot="1">
      <c r="B90" s="5500" t="s">
        <v>83</v>
      </c>
      <c r="C90" s="5501" t="s">
        <v>84</v>
      </c>
      <c r="D90" s="5502">
        <v>0</v>
      </c>
      <c r="E90" s="5525">
        <v>0</v>
      </c>
    </row>
    <row r="91" spans="2:5">
      <c r="B91" s="5500" t="s">
        <v>85</v>
      </c>
      <c r="C91" s="5501" t="s">
        <v>86</v>
      </c>
      <c r="D91" s="5545">
        <v>39051.660000000003</v>
      </c>
      <c r="E91" s="5567">
        <v>1</v>
      </c>
    </row>
    <row r="92" spans="2:5">
      <c r="B92" s="5503" t="s">
        <v>5</v>
      </c>
      <c r="C92" s="5504" t="s">
        <v>87</v>
      </c>
      <c r="D92" s="5571">
        <v>39051.660000000003</v>
      </c>
      <c r="E92" s="5572">
        <v>1</v>
      </c>
    </row>
    <row r="93" spans="2:5">
      <c r="B93" s="5503" t="s">
        <v>7</v>
      </c>
      <c r="C93" s="5504" t="s">
        <v>88</v>
      </c>
      <c r="D93" s="5571">
        <v>0</v>
      </c>
      <c r="E93" s="5572">
        <v>0</v>
      </c>
    </row>
    <row r="94" spans="2:5" ht="13.5" thickBot="1">
      <c r="B94" s="5505" t="s">
        <v>9</v>
      </c>
      <c r="C94" s="5506" t="s">
        <v>89</v>
      </c>
      <c r="D94" s="5534">
        <v>0</v>
      </c>
      <c r="E94" s="5535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8.xml><?xml version="1.0" encoding="utf-8"?>
<worksheet xmlns="http://schemas.openxmlformats.org/spreadsheetml/2006/main" xmlns:r="http://schemas.openxmlformats.org/officeDocument/2006/relationships">
  <dimension ref="A1:I94"/>
  <sheetViews>
    <sheetView topLeftCell="A61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3" customWidth="1"/>
    <col min="8" max="8" width="12.28515625" bestFit="1" customWidth="1"/>
    <col min="9" max="9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179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9924.65</v>
      </c>
      <c r="E9" s="23">
        <f>E10+E11+E12+E13</f>
        <v>35000.78</v>
      </c>
    </row>
    <row r="10" spans="2:5">
      <c r="B10" s="14" t="s">
        <v>5</v>
      </c>
      <c r="C10" s="93" t="s">
        <v>6</v>
      </c>
      <c r="D10" s="175">
        <v>9924.65</v>
      </c>
      <c r="E10" s="226">
        <v>35000.78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9">
      <c r="B17" s="14" t="s">
        <v>5</v>
      </c>
      <c r="C17" s="93" t="s">
        <v>14</v>
      </c>
      <c r="D17" s="176"/>
      <c r="E17" s="227"/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9924.65</v>
      </c>
      <c r="E20" s="229">
        <f>E9-E16</f>
        <v>35000.78</v>
      </c>
      <c r="F20" s="167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13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/>
      <c r="E24" s="23">
        <f>D20</f>
        <v>9924.65</v>
      </c>
    </row>
    <row r="25" spans="2:9">
      <c r="B25" s="21" t="s">
        <v>25</v>
      </c>
      <c r="C25" s="22" t="s">
        <v>26</v>
      </c>
      <c r="D25" s="95">
        <v>9599.1200000000008</v>
      </c>
      <c r="E25" s="110">
        <v>26840.42</v>
      </c>
      <c r="F25" s="50"/>
      <c r="H25" s="92"/>
    </row>
    <row r="26" spans="2:9">
      <c r="B26" s="24" t="s">
        <v>27</v>
      </c>
      <c r="C26" s="25" t="s">
        <v>28</v>
      </c>
      <c r="D26" s="96">
        <v>9599.1200000000008</v>
      </c>
      <c r="E26" s="111">
        <v>416259.11</v>
      </c>
      <c r="F26" s="50"/>
      <c r="G26" s="92"/>
    </row>
    <row r="27" spans="2:9">
      <c r="B27" s="26" t="s">
        <v>5</v>
      </c>
      <c r="C27" s="15" t="s">
        <v>29</v>
      </c>
      <c r="D27" s="175"/>
      <c r="E27" s="231">
        <v>3000</v>
      </c>
    </row>
    <row r="28" spans="2:9">
      <c r="B28" s="26" t="s">
        <v>7</v>
      </c>
      <c r="C28" s="15" t="s">
        <v>30</v>
      </c>
      <c r="D28" s="175"/>
      <c r="E28" s="231"/>
    </row>
    <row r="29" spans="2:9">
      <c r="B29" s="26" t="s">
        <v>9</v>
      </c>
      <c r="C29" s="15" t="s">
        <v>31</v>
      </c>
      <c r="D29" s="175">
        <v>9599.1200000000008</v>
      </c>
      <c r="E29" s="231">
        <v>413259.11</v>
      </c>
    </row>
    <row r="30" spans="2:9">
      <c r="B30" s="24" t="s">
        <v>32</v>
      </c>
      <c r="C30" s="27" t="s">
        <v>33</v>
      </c>
      <c r="D30" s="96"/>
      <c r="E30" s="111">
        <v>389418.69</v>
      </c>
    </row>
    <row r="31" spans="2:9">
      <c r="B31" s="26" t="s">
        <v>5</v>
      </c>
      <c r="C31" s="15" t="s">
        <v>34</v>
      </c>
      <c r="D31" s="175"/>
      <c r="E31" s="231">
        <v>956.57</v>
      </c>
      <c r="G31" s="92"/>
      <c r="I31" s="92"/>
    </row>
    <row r="32" spans="2:9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102.76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2211.81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386147.55</v>
      </c>
    </row>
    <row r="38" spans="2:6">
      <c r="B38" s="21" t="s">
        <v>44</v>
      </c>
      <c r="C38" s="22" t="s">
        <v>45</v>
      </c>
      <c r="D38" s="95">
        <v>325.52999999999997</v>
      </c>
      <c r="E38" s="23">
        <v>-1764.29</v>
      </c>
    </row>
    <row r="39" spans="2:6" ht="13.5" thickBot="1">
      <c r="B39" s="30" t="s">
        <v>46</v>
      </c>
      <c r="C39" s="31" t="s">
        <v>47</v>
      </c>
      <c r="D39" s="97">
        <v>9924.6500000000015</v>
      </c>
      <c r="E39" s="242">
        <f>E24+E25+E38</f>
        <v>35000.78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141.13550000000001</v>
      </c>
    </row>
    <row r="45" spans="2:6" ht="13.5" thickBot="1">
      <c r="B45" s="41" t="s">
        <v>7</v>
      </c>
      <c r="C45" s="49" t="s">
        <v>52</v>
      </c>
      <c r="D45" s="143">
        <v>141.13550000000001</v>
      </c>
      <c r="E45" s="148">
        <v>489.86399999999998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70.319999999999993</v>
      </c>
    </row>
    <row r="48" spans="2:6">
      <c r="B48" s="39" t="s">
        <v>7</v>
      </c>
      <c r="C48" s="48" t="s">
        <v>54</v>
      </c>
      <c r="D48" s="160">
        <v>61.05</v>
      </c>
      <c r="E48" s="154">
        <v>67.180000000000007</v>
      </c>
    </row>
    <row r="49" spans="2:5">
      <c r="B49" s="39" t="s">
        <v>9</v>
      </c>
      <c r="C49" s="48" t="s">
        <v>55</v>
      </c>
      <c r="D49" s="160">
        <v>71.39</v>
      </c>
      <c r="E49" s="154">
        <v>80.569999999999993</v>
      </c>
    </row>
    <row r="50" spans="2:5" ht="13.5" thickBot="1">
      <c r="B50" s="41" t="s">
        <v>11</v>
      </c>
      <c r="C50" s="49" t="s">
        <v>52</v>
      </c>
      <c r="D50" s="143">
        <v>70.319999999999993</v>
      </c>
      <c r="E50" s="152">
        <v>71.45</v>
      </c>
    </row>
    <row r="51" spans="2:5" ht="13.5" thickBot="1">
      <c r="B51" s="32"/>
      <c r="C51" s="33"/>
      <c r="D51" s="153"/>
      <c r="E51" s="153"/>
    </row>
    <row r="52" spans="2:5" ht="16.5" thickBot="1">
      <c r="B52" s="5550"/>
      <c r="C52" s="5551" t="s">
        <v>56</v>
      </c>
      <c r="D52" s="5552"/>
      <c r="E52" s="5542"/>
    </row>
    <row r="53" spans="2:5" ht="23.25" customHeight="1" thickBot="1">
      <c r="B53" s="6368" t="s">
        <v>57</v>
      </c>
      <c r="C53" s="6369"/>
      <c r="D53" s="5553" t="s">
        <v>58</v>
      </c>
      <c r="E53" s="5554" t="s">
        <v>59</v>
      </c>
    </row>
    <row r="54" spans="2:5" ht="13.5" thickBot="1">
      <c r="B54" s="5555" t="s">
        <v>27</v>
      </c>
      <c r="C54" s="5544" t="s">
        <v>60</v>
      </c>
      <c r="D54" s="5579">
        <v>35000.78</v>
      </c>
      <c r="E54" s="5580">
        <v>1</v>
      </c>
    </row>
    <row r="55" spans="2:5" ht="25.5">
      <c r="B55" s="5557" t="s">
        <v>5</v>
      </c>
      <c r="C55" s="5558" t="s">
        <v>61</v>
      </c>
      <c r="D55" s="5569">
        <v>0</v>
      </c>
      <c r="E55" s="5570">
        <v>0</v>
      </c>
    </row>
    <row r="56" spans="2:5">
      <c r="B56" s="5546" t="s">
        <v>268</v>
      </c>
      <c r="C56" s="245" t="s">
        <v>269</v>
      </c>
      <c r="D56" s="5571">
        <v>0</v>
      </c>
      <c r="E56" s="5572">
        <v>0</v>
      </c>
    </row>
    <row r="57" spans="2:5">
      <c r="B57" s="246" t="s">
        <v>270</v>
      </c>
      <c r="C57" s="245" t="s">
        <v>271</v>
      </c>
      <c r="D57" s="5571">
        <v>0</v>
      </c>
      <c r="E57" s="5572">
        <v>0</v>
      </c>
    </row>
    <row r="58" spans="2:5">
      <c r="B58" s="246" t="s">
        <v>272</v>
      </c>
      <c r="C58" s="245" t="s">
        <v>273</v>
      </c>
      <c r="D58" s="247">
        <v>0</v>
      </c>
      <c r="E58" s="5572">
        <v>0</v>
      </c>
    </row>
    <row r="59" spans="2:5" ht="25.5">
      <c r="B59" s="5546" t="s">
        <v>7</v>
      </c>
      <c r="C59" s="5547" t="s">
        <v>62</v>
      </c>
      <c r="D59" s="5571">
        <v>0</v>
      </c>
      <c r="E59" s="5572">
        <v>0</v>
      </c>
    </row>
    <row r="60" spans="2:5">
      <c r="B60" s="5546" t="s">
        <v>9</v>
      </c>
      <c r="C60" s="5547" t="s">
        <v>63</v>
      </c>
      <c r="D60" s="5571">
        <v>0</v>
      </c>
      <c r="E60" s="5572">
        <v>0</v>
      </c>
    </row>
    <row r="61" spans="2:5">
      <c r="B61" s="5546" t="s">
        <v>274</v>
      </c>
      <c r="C61" s="5547" t="s">
        <v>275</v>
      </c>
      <c r="D61" s="5571">
        <v>0</v>
      </c>
      <c r="E61" s="5572">
        <v>0</v>
      </c>
    </row>
    <row r="62" spans="2:5">
      <c r="B62" s="5546" t="s">
        <v>276</v>
      </c>
      <c r="C62" s="5547" t="s">
        <v>16</v>
      </c>
      <c r="D62" s="5571">
        <v>0</v>
      </c>
      <c r="E62" s="5572">
        <v>0</v>
      </c>
    </row>
    <row r="63" spans="2:5">
      <c r="B63" s="5546" t="s">
        <v>11</v>
      </c>
      <c r="C63" s="5547" t="s">
        <v>64</v>
      </c>
      <c r="D63" s="5571">
        <v>0</v>
      </c>
      <c r="E63" s="5572">
        <v>0</v>
      </c>
    </row>
    <row r="64" spans="2:5">
      <c r="B64" s="5546" t="s">
        <v>13</v>
      </c>
      <c r="C64" s="5547" t="s">
        <v>275</v>
      </c>
      <c r="D64" s="5571">
        <v>0</v>
      </c>
      <c r="E64" s="5572">
        <v>0</v>
      </c>
    </row>
    <row r="65" spans="2:5">
      <c r="B65" s="5546" t="s">
        <v>15</v>
      </c>
      <c r="C65" s="5547" t="s">
        <v>16</v>
      </c>
      <c r="D65" s="5571">
        <v>0</v>
      </c>
      <c r="E65" s="5572">
        <v>0</v>
      </c>
    </row>
    <row r="66" spans="2:5">
      <c r="B66" s="5546" t="s">
        <v>38</v>
      </c>
      <c r="C66" s="5547" t="s">
        <v>65</v>
      </c>
      <c r="D66" s="5571">
        <v>0</v>
      </c>
      <c r="E66" s="5572">
        <v>0</v>
      </c>
    </row>
    <row r="67" spans="2:5">
      <c r="B67" s="5559" t="s">
        <v>40</v>
      </c>
      <c r="C67" s="5560" t="s">
        <v>66</v>
      </c>
      <c r="D67" s="5581">
        <v>35000.78</v>
      </c>
      <c r="E67" s="5582">
        <v>1</v>
      </c>
    </row>
    <row r="68" spans="2:5">
      <c r="B68" s="5559" t="s">
        <v>277</v>
      </c>
      <c r="C68" s="5560" t="s">
        <v>278</v>
      </c>
      <c r="D68" s="5583">
        <v>35000.78</v>
      </c>
      <c r="E68" s="5584">
        <v>1</v>
      </c>
    </row>
    <row r="69" spans="2:5">
      <c r="B69" s="5559" t="s">
        <v>279</v>
      </c>
      <c r="C69" s="5560" t="s">
        <v>280</v>
      </c>
      <c r="D69" s="5573">
        <v>0</v>
      </c>
      <c r="E69" s="5574">
        <v>0</v>
      </c>
    </row>
    <row r="70" spans="2:5">
      <c r="B70" s="5559" t="s">
        <v>281</v>
      </c>
      <c r="C70" s="5560" t="s">
        <v>282</v>
      </c>
      <c r="D70" s="5573">
        <v>0</v>
      </c>
      <c r="E70" s="5574">
        <v>0</v>
      </c>
    </row>
    <row r="71" spans="2:5">
      <c r="B71" s="5559" t="s">
        <v>283</v>
      </c>
      <c r="C71" s="5560" t="s">
        <v>284</v>
      </c>
      <c r="D71" s="5573">
        <v>0</v>
      </c>
      <c r="E71" s="5574">
        <v>0</v>
      </c>
    </row>
    <row r="72" spans="2:5" ht="25.5">
      <c r="B72" s="5559" t="s">
        <v>42</v>
      </c>
      <c r="C72" s="5560" t="s">
        <v>67</v>
      </c>
      <c r="D72" s="5573">
        <v>0</v>
      </c>
      <c r="E72" s="5574">
        <v>0</v>
      </c>
    </row>
    <row r="73" spans="2:5">
      <c r="B73" s="5559" t="s">
        <v>285</v>
      </c>
      <c r="C73" s="5560" t="s">
        <v>286</v>
      </c>
      <c r="D73" s="5573">
        <v>0</v>
      </c>
      <c r="E73" s="5574">
        <v>0</v>
      </c>
    </row>
    <row r="74" spans="2:5">
      <c r="B74" s="5559" t="s">
        <v>287</v>
      </c>
      <c r="C74" s="5560" t="s">
        <v>288</v>
      </c>
      <c r="D74" s="5573">
        <v>0</v>
      </c>
      <c r="E74" s="5574">
        <v>0</v>
      </c>
    </row>
    <row r="75" spans="2:5">
      <c r="B75" s="5559" t="s">
        <v>289</v>
      </c>
      <c r="C75" s="5560" t="s">
        <v>290</v>
      </c>
      <c r="D75" s="5571">
        <v>0</v>
      </c>
      <c r="E75" s="5574">
        <v>0</v>
      </c>
    </row>
    <row r="76" spans="2:5">
      <c r="B76" s="5559" t="s">
        <v>291</v>
      </c>
      <c r="C76" s="5560" t="s">
        <v>292</v>
      </c>
      <c r="D76" s="5573">
        <v>0</v>
      </c>
      <c r="E76" s="5574">
        <v>0</v>
      </c>
    </row>
    <row r="77" spans="2:5">
      <c r="B77" s="5559" t="s">
        <v>293</v>
      </c>
      <c r="C77" s="5560" t="s">
        <v>294</v>
      </c>
      <c r="D77" s="5573">
        <v>0</v>
      </c>
      <c r="E77" s="5574">
        <v>0</v>
      </c>
    </row>
    <row r="78" spans="2:5">
      <c r="B78" s="5559" t="s">
        <v>68</v>
      </c>
      <c r="C78" s="5560" t="s">
        <v>69</v>
      </c>
      <c r="D78" s="5573">
        <v>0</v>
      </c>
      <c r="E78" s="5574">
        <v>0</v>
      </c>
    </row>
    <row r="79" spans="2:5">
      <c r="B79" s="5546" t="s">
        <v>70</v>
      </c>
      <c r="C79" s="5547" t="s">
        <v>71</v>
      </c>
      <c r="D79" s="5571">
        <v>0</v>
      </c>
      <c r="E79" s="5572">
        <v>0</v>
      </c>
    </row>
    <row r="80" spans="2:5">
      <c r="B80" s="5546" t="s">
        <v>295</v>
      </c>
      <c r="C80" s="5547" t="s">
        <v>296</v>
      </c>
      <c r="D80" s="5571">
        <v>0</v>
      </c>
      <c r="E80" s="5572">
        <v>0</v>
      </c>
    </row>
    <row r="81" spans="2:5">
      <c r="B81" s="5546" t="s">
        <v>297</v>
      </c>
      <c r="C81" s="5547" t="s">
        <v>298</v>
      </c>
      <c r="D81" s="5571">
        <v>0</v>
      </c>
      <c r="E81" s="5572">
        <v>0</v>
      </c>
    </row>
    <row r="82" spans="2:5">
      <c r="B82" s="5546" t="s">
        <v>299</v>
      </c>
      <c r="C82" s="5547" t="s">
        <v>300</v>
      </c>
      <c r="D82" s="5571">
        <v>0</v>
      </c>
      <c r="E82" s="5572">
        <v>0</v>
      </c>
    </row>
    <row r="83" spans="2:5">
      <c r="B83" s="5546" t="s">
        <v>301</v>
      </c>
      <c r="C83" s="5547" t="s">
        <v>302</v>
      </c>
      <c r="D83" s="5571">
        <v>0</v>
      </c>
      <c r="E83" s="5572">
        <v>0</v>
      </c>
    </row>
    <row r="84" spans="2:5">
      <c r="B84" s="5546" t="s">
        <v>72</v>
      </c>
      <c r="C84" s="5547" t="s">
        <v>73</v>
      </c>
      <c r="D84" s="5571">
        <v>0</v>
      </c>
      <c r="E84" s="5572">
        <v>0</v>
      </c>
    </row>
    <row r="85" spans="2:5">
      <c r="B85" s="5546" t="s">
        <v>74</v>
      </c>
      <c r="C85" s="5547" t="s">
        <v>75</v>
      </c>
      <c r="D85" s="5571">
        <v>0</v>
      </c>
      <c r="E85" s="5572">
        <v>0</v>
      </c>
    </row>
    <row r="86" spans="2:5" ht="13.5" thickBot="1">
      <c r="B86" s="5561" t="s">
        <v>76</v>
      </c>
      <c r="C86" s="5562" t="s">
        <v>77</v>
      </c>
      <c r="D86" s="5575">
        <v>0</v>
      </c>
      <c r="E86" s="5576">
        <v>0</v>
      </c>
    </row>
    <row r="87" spans="2:5" ht="26.25" thickBot="1">
      <c r="B87" s="5563" t="s">
        <v>32</v>
      </c>
      <c r="C87" s="5564" t="s">
        <v>78</v>
      </c>
      <c r="D87" s="5565">
        <v>0</v>
      </c>
      <c r="E87" s="5566">
        <v>0</v>
      </c>
    </row>
    <row r="88" spans="2:5" ht="13.5" thickBot="1">
      <c r="B88" s="5543" t="s">
        <v>79</v>
      </c>
      <c r="C88" s="5544" t="s">
        <v>80</v>
      </c>
      <c r="D88" s="5545">
        <v>0</v>
      </c>
      <c r="E88" s="5556">
        <v>0</v>
      </c>
    </row>
    <row r="89" spans="2:5" ht="13.5" thickBot="1">
      <c r="B89" s="5543" t="s">
        <v>81</v>
      </c>
      <c r="C89" s="5544" t="s">
        <v>82</v>
      </c>
      <c r="D89" s="5545">
        <v>0</v>
      </c>
      <c r="E89" s="5556">
        <v>0</v>
      </c>
    </row>
    <row r="90" spans="2:5" ht="13.5" thickBot="1">
      <c r="B90" s="5543" t="s">
        <v>83</v>
      </c>
      <c r="C90" s="5544" t="s">
        <v>84</v>
      </c>
      <c r="D90" s="5545">
        <v>0</v>
      </c>
      <c r="E90" s="5568">
        <v>0</v>
      </c>
    </row>
    <row r="91" spans="2:5">
      <c r="B91" s="5543" t="s">
        <v>85</v>
      </c>
      <c r="C91" s="5544" t="s">
        <v>86</v>
      </c>
      <c r="D91" s="5588">
        <v>35000.78</v>
      </c>
      <c r="E91" s="5610">
        <v>1</v>
      </c>
    </row>
    <row r="92" spans="2:5">
      <c r="B92" s="5546" t="s">
        <v>5</v>
      </c>
      <c r="C92" s="5547" t="s">
        <v>87</v>
      </c>
      <c r="D92" s="5614">
        <v>35000.78</v>
      </c>
      <c r="E92" s="5615">
        <v>1</v>
      </c>
    </row>
    <row r="93" spans="2:5">
      <c r="B93" s="5546" t="s">
        <v>7</v>
      </c>
      <c r="C93" s="5547" t="s">
        <v>88</v>
      </c>
      <c r="D93" s="5614">
        <v>0</v>
      </c>
      <c r="E93" s="5615">
        <v>0</v>
      </c>
    </row>
    <row r="94" spans="2:5" ht="13.5" thickBot="1">
      <c r="B94" s="5548" t="s">
        <v>9</v>
      </c>
      <c r="C94" s="5549" t="s">
        <v>89</v>
      </c>
      <c r="D94" s="5577">
        <v>0</v>
      </c>
      <c r="E94" s="5578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9.xml><?xml version="1.0" encoding="utf-8"?>
<worksheet xmlns="http://schemas.openxmlformats.org/spreadsheetml/2006/main" xmlns:r="http://schemas.openxmlformats.org/officeDocument/2006/relationships">
  <dimension ref="A1:H94"/>
  <sheetViews>
    <sheetView topLeftCell="A49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3.42578125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237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140439.1</v>
      </c>
    </row>
    <row r="10" spans="2:5">
      <c r="B10" s="14" t="s">
        <v>5</v>
      </c>
      <c r="C10" s="93" t="s">
        <v>6</v>
      </c>
      <c r="D10" s="175"/>
      <c r="E10" s="226">
        <v>140439.1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/>
      <c r="E20" s="229">
        <f>E9-E16</f>
        <v>140439.1</v>
      </c>
      <c r="F20" s="167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171"/>
      <c r="C23" s="9" t="s">
        <v>2</v>
      </c>
      <c r="D23" s="98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/>
      <c r="E24" s="23">
        <f>D20</f>
        <v>0</v>
      </c>
    </row>
    <row r="25" spans="2:8">
      <c r="B25" s="21" t="s">
        <v>25</v>
      </c>
      <c r="C25" s="22" t="s">
        <v>26</v>
      </c>
      <c r="D25" s="95"/>
      <c r="E25" s="110">
        <v>138540.18</v>
      </c>
      <c r="F25" s="50"/>
      <c r="H25" s="92"/>
    </row>
    <row r="26" spans="2:8">
      <c r="B26" s="24" t="s">
        <v>27</v>
      </c>
      <c r="C26" s="25" t="s">
        <v>28</v>
      </c>
      <c r="D26" s="96"/>
      <c r="E26" s="111">
        <v>182031.15</v>
      </c>
      <c r="F26" s="50"/>
      <c r="G26" s="92"/>
    </row>
    <row r="27" spans="2:8">
      <c r="B27" s="26" t="s">
        <v>5</v>
      </c>
      <c r="C27" s="15" t="s">
        <v>29</v>
      </c>
      <c r="D27" s="175"/>
      <c r="E27" s="231"/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/>
      <c r="E29" s="231">
        <v>182031.15</v>
      </c>
    </row>
    <row r="30" spans="2:8">
      <c r="B30" s="24" t="s">
        <v>32</v>
      </c>
      <c r="C30" s="27" t="s">
        <v>33</v>
      </c>
      <c r="D30" s="96"/>
      <c r="E30" s="111">
        <v>43490.97</v>
      </c>
    </row>
    <row r="31" spans="2:8">
      <c r="B31" s="26" t="s">
        <v>5</v>
      </c>
      <c r="C31" s="15" t="s">
        <v>34</v>
      </c>
      <c r="D31" s="175"/>
      <c r="E31" s="231">
        <v>8142.64</v>
      </c>
      <c r="G31" s="92"/>
    </row>
    <row r="32" spans="2:8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79.27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937.31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34331.75</v>
      </c>
    </row>
    <row r="38" spans="2:6">
      <c r="B38" s="21" t="s">
        <v>44</v>
      </c>
      <c r="C38" s="22" t="s">
        <v>45</v>
      </c>
      <c r="D38" s="95"/>
      <c r="E38" s="23">
        <v>1898.92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140439.1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1089.8579999999999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116.55</v>
      </c>
    </row>
    <row r="49" spans="2:5">
      <c r="B49" s="39" t="s">
        <v>9</v>
      </c>
      <c r="C49" s="48" t="s">
        <v>55</v>
      </c>
      <c r="D49" s="160"/>
      <c r="E49" s="154">
        <v>132.72999999999999</v>
      </c>
    </row>
    <row r="50" spans="2:5" ht="13.5" thickBot="1">
      <c r="B50" s="41" t="s">
        <v>11</v>
      </c>
      <c r="C50" s="49" t="s">
        <v>52</v>
      </c>
      <c r="D50" s="143"/>
      <c r="E50" s="152">
        <v>128.86000000000001</v>
      </c>
    </row>
    <row r="51" spans="2:5" ht="13.5" thickBot="1">
      <c r="B51" s="32"/>
      <c r="C51" s="33"/>
      <c r="D51" s="153"/>
      <c r="E51" s="153"/>
    </row>
    <row r="52" spans="2:5" ht="16.5" thickBot="1">
      <c r="B52" s="5593"/>
      <c r="C52" s="5594" t="s">
        <v>56</v>
      </c>
      <c r="D52" s="5595"/>
      <c r="E52" s="5585"/>
    </row>
    <row r="53" spans="2:5" ht="23.25" customHeight="1" thickBot="1">
      <c r="B53" s="6368" t="s">
        <v>57</v>
      </c>
      <c r="C53" s="6369"/>
      <c r="D53" s="5596" t="s">
        <v>58</v>
      </c>
      <c r="E53" s="5597" t="s">
        <v>59</v>
      </c>
    </row>
    <row r="54" spans="2:5" ht="13.5" thickBot="1">
      <c r="B54" s="5598" t="s">
        <v>27</v>
      </c>
      <c r="C54" s="5587" t="s">
        <v>60</v>
      </c>
      <c r="D54" s="5622">
        <v>140439.1</v>
      </c>
      <c r="E54" s="5623">
        <v>1</v>
      </c>
    </row>
    <row r="55" spans="2:5" ht="25.5">
      <c r="B55" s="5600" t="s">
        <v>5</v>
      </c>
      <c r="C55" s="5601" t="s">
        <v>61</v>
      </c>
      <c r="D55" s="5612">
        <v>0</v>
      </c>
      <c r="E55" s="5613">
        <v>0</v>
      </c>
    </row>
    <row r="56" spans="2:5">
      <c r="B56" s="5589" t="s">
        <v>268</v>
      </c>
      <c r="C56" s="245" t="s">
        <v>269</v>
      </c>
      <c r="D56" s="5614">
        <v>0</v>
      </c>
      <c r="E56" s="5615">
        <v>0</v>
      </c>
    </row>
    <row r="57" spans="2:5">
      <c r="B57" s="246" t="s">
        <v>270</v>
      </c>
      <c r="C57" s="245" t="s">
        <v>271</v>
      </c>
      <c r="D57" s="5614">
        <v>0</v>
      </c>
      <c r="E57" s="5615">
        <v>0</v>
      </c>
    </row>
    <row r="58" spans="2:5">
      <c r="B58" s="246" t="s">
        <v>272</v>
      </c>
      <c r="C58" s="245" t="s">
        <v>273</v>
      </c>
      <c r="D58" s="247">
        <v>0</v>
      </c>
      <c r="E58" s="5615">
        <v>0</v>
      </c>
    </row>
    <row r="59" spans="2:5" ht="25.5">
      <c r="B59" s="5589" t="s">
        <v>7</v>
      </c>
      <c r="C59" s="5590" t="s">
        <v>62</v>
      </c>
      <c r="D59" s="5614">
        <v>0</v>
      </c>
      <c r="E59" s="5615">
        <v>0</v>
      </c>
    </row>
    <row r="60" spans="2:5">
      <c r="B60" s="5589" t="s">
        <v>9</v>
      </c>
      <c r="C60" s="5590" t="s">
        <v>63</v>
      </c>
      <c r="D60" s="5614">
        <v>0</v>
      </c>
      <c r="E60" s="5615">
        <v>0</v>
      </c>
    </row>
    <row r="61" spans="2:5">
      <c r="B61" s="5589" t="s">
        <v>274</v>
      </c>
      <c r="C61" s="5590" t="s">
        <v>275</v>
      </c>
      <c r="D61" s="5614">
        <v>0</v>
      </c>
      <c r="E61" s="5615">
        <v>0</v>
      </c>
    </row>
    <row r="62" spans="2:5">
      <c r="B62" s="5589" t="s">
        <v>276</v>
      </c>
      <c r="C62" s="5590" t="s">
        <v>16</v>
      </c>
      <c r="D62" s="5614">
        <v>0</v>
      </c>
      <c r="E62" s="5615">
        <v>0</v>
      </c>
    </row>
    <row r="63" spans="2:5">
      <c r="B63" s="5589" t="s">
        <v>11</v>
      </c>
      <c r="C63" s="5590" t="s">
        <v>64</v>
      </c>
      <c r="D63" s="5614">
        <v>0</v>
      </c>
      <c r="E63" s="5615">
        <v>0</v>
      </c>
    </row>
    <row r="64" spans="2:5">
      <c r="B64" s="5589" t="s">
        <v>13</v>
      </c>
      <c r="C64" s="5590" t="s">
        <v>275</v>
      </c>
      <c r="D64" s="5614">
        <v>0</v>
      </c>
      <c r="E64" s="5615">
        <v>0</v>
      </c>
    </row>
    <row r="65" spans="2:5">
      <c r="B65" s="5589" t="s">
        <v>15</v>
      </c>
      <c r="C65" s="5590" t="s">
        <v>16</v>
      </c>
      <c r="D65" s="5614">
        <v>0</v>
      </c>
      <c r="E65" s="5615">
        <v>0</v>
      </c>
    </row>
    <row r="66" spans="2:5">
      <c r="B66" s="5589" t="s">
        <v>38</v>
      </c>
      <c r="C66" s="5590" t="s">
        <v>65</v>
      </c>
      <c r="D66" s="5614">
        <v>0</v>
      </c>
      <c r="E66" s="5615">
        <v>0</v>
      </c>
    </row>
    <row r="67" spans="2:5">
      <c r="B67" s="5602" t="s">
        <v>40</v>
      </c>
      <c r="C67" s="5603" t="s">
        <v>66</v>
      </c>
      <c r="D67" s="5624">
        <v>140439.1</v>
      </c>
      <c r="E67" s="5625">
        <v>1</v>
      </c>
    </row>
    <row r="68" spans="2:5">
      <c r="B68" s="5602" t="s">
        <v>277</v>
      </c>
      <c r="C68" s="5603" t="s">
        <v>278</v>
      </c>
      <c r="D68" s="5626">
        <v>140439.1</v>
      </c>
      <c r="E68" s="5627">
        <v>1</v>
      </c>
    </row>
    <row r="69" spans="2:5">
      <c r="B69" s="5602" t="s">
        <v>279</v>
      </c>
      <c r="C69" s="5603" t="s">
        <v>280</v>
      </c>
      <c r="D69" s="5616">
        <v>0</v>
      </c>
      <c r="E69" s="5617">
        <v>0</v>
      </c>
    </row>
    <row r="70" spans="2:5">
      <c r="B70" s="5602" t="s">
        <v>281</v>
      </c>
      <c r="C70" s="5603" t="s">
        <v>282</v>
      </c>
      <c r="D70" s="5616">
        <v>0</v>
      </c>
      <c r="E70" s="5617">
        <v>0</v>
      </c>
    </row>
    <row r="71" spans="2:5">
      <c r="B71" s="5602" t="s">
        <v>283</v>
      </c>
      <c r="C71" s="5603" t="s">
        <v>284</v>
      </c>
      <c r="D71" s="5616">
        <v>0</v>
      </c>
      <c r="E71" s="5617">
        <v>0</v>
      </c>
    </row>
    <row r="72" spans="2:5" ht="25.5">
      <c r="B72" s="5602" t="s">
        <v>42</v>
      </c>
      <c r="C72" s="5603" t="s">
        <v>67</v>
      </c>
      <c r="D72" s="5616">
        <v>0</v>
      </c>
      <c r="E72" s="5617">
        <v>0</v>
      </c>
    </row>
    <row r="73" spans="2:5">
      <c r="B73" s="5602" t="s">
        <v>285</v>
      </c>
      <c r="C73" s="5603" t="s">
        <v>286</v>
      </c>
      <c r="D73" s="5616">
        <v>0</v>
      </c>
      <c r="E73" s="5617">
        <v>0</v>
      </c>
    </row>
    <row r="74" spans="2:5">
      <c r="B74" s="5602" t="s">
        <v>287</v>
      </c>
      <c r="C74" s="5603" t="s">
        <v>288</v>
      </c>
      <c r="D74" s="5616">
        <v>0</v>
      </c>
      <c r="E74" s="5617">
        <v>0</v>
      </c>
    </row>
    <row r="75" spans="2:5">
      <c r="B75" s="5602" t="s">
        <v>289</v>
      </c>
      <c r="C75" s="5603" t="s">
        <v>290</v>
      </c>
      <c r="D75" s="5614">
        <v>0</v>
      </c>
      <c r="E75" s="5617">
        <v>0</v>
      </c>
    </row>
    <row r="76" spans="2:5">
      <c r="B76" s="5602" t="s">
        <v>291</v>
      </c>
      <c r="C76" s="5603" t="s">
        <v>292</v>
      </c>
      <c r="D76" s="5616">
        <v>0</v>
      </c>
      <c r="E76" s="5617">
        <v>0</v>
      </c>
    </row>
    <row r="77" spans="2:5">
      <c r="B77" s="5602" t="s">
        <v>293</v>
      </c>
      <c r="C77" s="5603" t="s">
        <v>294</v>
      </c>
      <c r="D77" s="5616">
        <v>0</v>
      </c>
      <c r="E77" s="5617">
        <v>0</v>
      </c>
    </row>
    <row r="78" spans="2:5">
      <c r="B78" s="5602" t="s">
        <v>68</v>
      </c>
      <c r="C78" s="5603" t="s">
        <v>69</v>
      </c>
      <c r="D78" s="5616">
        <v>0</v>
      </c>
      <c r="E78" s="5617">
        <v>0</v>
      </c>
    </row>
    <row r="79" spans="2:5">
      <c r="B79" s="5589" t="s">
        <v>70</v>
      </c>
      <c r="C79" s="5590" t="s">
        <v>71</v>
      </c>
      <c r="D79" s="5614">
        <v>0</v>
      </c>
      <c r="E79" s="5615">
        <v>0</v>
      </c>
    </row>
    <row r="80" spans="2:5">
      <c r="B80" s="5589" t="s">
        <v>295</v>
      </c>
      <c r="C80" s="5590" t="s">
        <v>296</v>
      </c>
      <c r="D80" s="5614">
        <v>0</v>
      </c>
      <c r="E80" s="5615">
        <v>0</v>
      </c>
    </row>
    <row r="81" spans="2:5">
      <c r="B81" s="5589" t="s">
        <v>297</v>
      </c>
      <c r="C81" s="5590" t="s">
        <v>298</v>
      </c>
      <c r="D81" s="5614">
        <v>0</v>
      </c>
      <c r="E81" s="5615">
        <v>0</v>
      </c>
    </row>
    <row r="82" spans="2:5">
      <c r="B82" s="5589" t="s">
        <v>299</v>
      </c>
      <c r="C82" s="5590" t="s">
        <v>300</v>
      </c>
      <c r="D82" s="5614">
        <v>0</v>
      </c>
      <c r="E82" s="5615">
        <v>0</v>
      </c>
    </row>
    <row r="83" spans="2:5">
      <c r="B83" s="5589" t="s">
        <v>301</v>
      </c>
      <c r="C83" s="5590" t="s">
        <v>302</v>
      </c>
      <c r="D83" s="5614">
        <v>0</v>
      </c>
      <c r="E83" s="5615">
        <v>0</v>
      </c>
    </row>
    <row r="84" spans="2:5">
      <c r="B84" s="5589" t="s">
        <v>72</v>
      </c>
      <c r="C84" s="5590" t="s">
        <v>73</v>
      </c>
      <c r="D84" s="5614">
        <v>0</v>
      </c>
      <c r="E84" s="5615">
        <v>0</v>
      </c>
    </row>
    <row r="85" spans="2:5">
      <c r="B85" s="5589" t="s">
        <v>74</v>
      </c>
      <c r="C85" s="5590" t="s">
        <v>75</v>
      </c>
      <c r="D85" s="5614">
        <v>0</v>
      </c>
      <c r="E85" s="5615">
        <v>0</v>
      </c>
    </row>
    <row r="86" spans="2:5" ht="13.5" thickBot="1">
      <c r="B86" s="5604" t="s">
        <v>76</v>
      </c>
      <c r="C86" s="5605" t="s">
        <v>77</v>
      </c>
      <c r="D86" s="5618">
        <v>0</v>
      </c>
      <c r="E86" s="5619">
        <v>0</v>
      </c>
    </row>
    <row r="87" spans="2:5" ht="26.25" thickBot="1">
      <c r="B87" s="5606" t="s">
        <v>32</v>
      </c>
      <c r="C87" s="5607" t="s">
        <v>78</v>
      </c>
      <c r="D87" s="5608">
        <v>0</v>
      </c>
      <c r="E87" s="5609">
        <v>0</v>
      </c>
    </row>
    <row r="88" spans="2:5" ht="13.5" thickBot="1">
      <c r="B88" s="5586" t="s">
        <v>79</v>
      </c>
      <c r="C88" s="5587" t="s">
        <v>80</v>
      </c>
      <c r="D88" s="5588">
        <v>0</v>
      </c>
      <c r="E88" s="5599">
        <v>0</v>
      </c>
    </row>
    <row r="89" spans="2:5" ht="13.5" thickBot="1">
      <c r="B89" s="5586" t="s">
        <v>81</v>
      </c>
      <c r="C89" s="5587" t="s">
        <v>82</v>
      </c>
      <c r="D89" s="5588">
        <v>0</v>
      </c>
      <c r="E89" s="5599">
        <v>0</v>
      </c>
    </row>
    <row r="90" spans="2:5" ht="13.5" thickBot="1">
      <c r="B90" s="5586" t="s">
        <v>83</v>
      </c>
      <c r="C90" s="5587" t="s">
        <v>84</v>
      </c>
      <c r="D90" s="5588">
        <v>0</v>
      </c>
      <c r="E90" s="5611">
        <v>0</v>
      </c>
    </row>
    <row r="91" spans="2:5">
      <c r="B91" s="5586" t="s">
        <v>85</v>
      </c>
      <c r="C91" s="5587" t="s">
        <v>86</v>
      </c>
      <c r="D91" s="5631">
        <v>140439.1</v>
      </c>
      <c r="E91" s="5653">
        <v>1</v>
      </c>
    </row>
    <row r="92" spans="2:5">
      <c r="B92" s="5589" t="s">
        <v>5</v>
      </c>
      <c r="C92" s="5590" t="s">
        <v>87</v>
      </c>
      <c r="D92" s="5657">
        <v>140439.1</v>
      </c>
      <c r="E92" s="5658">
        <v>1</v>
      </c>
    </row>
    <row r="93" spans="2:5">
      <c r="B93" s="5589" t="s">
        <v>7</v>
      </c>
      <c r="C93" s="5590" t="s">
        <v>88</v>
      </c>
      <c r="D93" s="5657">
        <v>0</v>
      </c>
      <c r="E93" s="5658">
        <v>0</v>
      </c>
    </row>
    <row r="94" spans="2:5" ht="13.5" thickBot="1">
      <c r="B94" s="5591" t="s">
        <v>9</v>
      </c>
      <c r="C94" s="5592" t="s">
        <v>89</v>
      </c>
      <c r="D94" s="5620">
        <v>0</v>
      </c>
      <c r="E94" s="5621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115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13634995.640000001</v>
      </c>
      <c r="E9" s="23">
        <f>E10+E11+E12+E13</f>
        <v>16817766.199999999</v>
      </c>
    </row>
    <row r="10" spans="2:5">
      <c r="B10" s="14" t="s">
        <v>5</v>
      </c>
      <c r="C10" s="93" t="s">
        <v>6</v>
      </c>
      <c r="D10" s="175">
        <f>12820295.77+799710.55</f>
        <v>13620006.32</v>
      </c>
      <c r="E10" s="226">
        <f>15596915.14+1219376.79</f>
        <v>16816291.93</v>
      </c>
    </row>
    <row r="11" spans="2:5">
      <c r="B11" s="14" t="s">
        <v>7</v>
      </c>
      <c r="C11" s="93" t="s">
        <v>8</v>
      </c>
      <c r="D11" s="175"/>
      <c r="E11" s="226">
        <v>105.06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14989.32</v>
      </c>
      <c r="E13" s="226">
        <f>E14</f>
        <v>1369.21</v>
      </c>
    </row>
    <row r="14" spans="2:5">
      <c r="B14" s="14" t="s">
        <v>13</v>
      </c>
      <c r="C14" s="93" t="s">
        <v>14</v>
      </c>
      <c r="D14" s="175">
        <v>14989.32</v>
      </c>
      <c r="E14" s="226">
        <v>1369.21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3154.53</v>
      </c>
      <c r="E16" s="23">
        <f>E17+E18+E19</f>
        <v>2913.46</v>
      </c>
    </row>
    <row r="17" spans="2:9">
      <c r="B17" s="14" t="s">
        <v>5</v>
      </c>
      <c r="C17" s="93" t="s">
        <v>14</v>
      </c>
      <c r="D17" s="176">
        <v>3154.53</v>
      </c>
      <c r="E17" s="227">
        <v>2913.46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13631841.110000001</v>
      </c>
      <c r="E20" s="229">
        <f>E9-E16</f>
        <v>16814852.739999998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14584354.24</v>
      </c>
      <c r="E24" s="23">
        <f>D20</f>
        <v>13631841.110000001</v>
      </c>
      <c r="I24" s="236"/>
    </row>
    <row r="25" spans="2:9">
      <c r="B25" s="21" t="s">
        <v>25</v>
      </c>
      <c r="C25" s="22" t="s">
        <v>26</v>
      </c>
      <c r="D25" s="95">
        <v>-484044.34999999963</v>
      </c>
      <c r="E25" s="110">
        <v>4707127.1900000004</v>
      </c>
      <c r="G25" s="92"/>
      <c r="I25" s="236"/>
    </row>
    <row r="26" spans="2:9">
      <c r="B26" s="24" t="s">
        <v>27</v>
      </c>
      <c r="C26" s="25" t="s">
        <v>28</v>
      </c>
      <c r="D26" s="96">
        <v>6218902.25</v>
      </c>
      <c r="E26" s="111">
        <v>10206411.82</v>
      </c>
      <c r="I26" s="236"/>
    </row>
    <row r="27" spans="2:9">
      <c r="B27" s="26" t="s">
        <v>5</v>
      </c>
      <c r="C27" s="15" t="s">
        <v>29</v>
      </c>
      <c r="D27" s="175">
        <v>5501047.5600000005</v>
      </c>
      <c r="E27" s="231">
        <v>6712425.1099999994</v>
      </c>
      <c r="I27" s="236"/>
    </row>
    <row r="28" spans="2:9">
      <c r="B28" s="26" t="s">
        <v>7</v>
      </c>
      <c r="C28" s="15" t="s">
        <v>30</v>
      </c>
      <c r="D28" s="175"/>
      <c r="E28" s="231"/>
      <c r="I28" s="236"/>
    </row>
    <row r="29" spans="2:9">
      <c r="B29" s="26" t="s">
        <v>9</v>
      </c>
      <c r="C29" s="15" t="s">
        <v>31</v>
      </c>
      <c r="D29" s="175">
        <v>717854.69</v>
      </c>
      <c r="E29" s="231">
        <v>3493986.71</v>
      </c>
      <c r="I29" s="236"/>
    </row>
    <row r="30" spans="2:9">
      <c r="B30" s="24" t="s">
        <v>32</v>
      </c>
      <c r="C30" s="27" t="s">
        <v>33</v>
      </c>
      <c r="D30" s="96">
        <v>6702946.5999999996</v>
      </c>
      <c r="E30" s="111">
        <v>5499284.6299999999</v>
      </c>
      <c r="I30" s="236"/>
    </row>
    <row r="31" spans="2:9">
      <c r="B31" s="26" t="s">
        <v>5</v>
      </c>
      <c r="C31" s="15" t="s">
        <v>34</v>
      </c>
      <c r="D31" s="175">
        <v>1767716.7699999998</v>
      </c>
      <c r="E31" s="231">
        <v>1829201.86</v>
      </c>
      <c r="I31" s="236"/>
    </row>
    <row r="32" spans="2:9">
      <c r="B32" s="26" t="s">
        <v>7</v>
      </c>
      <c r="C32" s="15" t="s">
        <v>35</v>
      </c>
      <c r="D32" s="175"/>
      <c r="E32" s="231"/>
      <c r="I32" s="236"/>
    </row>
    <row r="33" spans="2:9">
      <c r="B33" s="26" t="s">
        <v>9</v>
      </c>
      <c r="C33" s="15" t="s">
        <v>36</v>
      </c>
      <c r="D33" s="175">
        <v>127287.04000000001</v>
      </c>
      <c r="E33" s="231">
        <v>140329.79</v>
      </c>
      <c r="I33" s="236"/>
    </row>
    <row r="34" spans="2:9">
      <c r="B34" s="26" t="s">
        <v>11</v>
      </c>
      <c r="C34" s="15" t="s">
        <v>37</v>
      </c>
      <c r="D34" s="175"/>
      <c r="E34" s="231"/>
      <c r="I34" s="236"/>
    </row>
    <row r="35" spans="2:9" ht="25.5">
      <c r="B35" s="26" t="s">
        <v>38</v>
      </c>
      <c r="C35" s="15" t="s">
        <v>39</v>
      </c>
      <c r="D35" s="175">
        <v>258468.76</v>
      </c>
      <c r="E35" s="231">
        <v>296066.33</v>
      </c>
      <c r="I35" s="236"/>
    </row>
    <row r="36" spans="2:9">
      <c r="B36" s="26" t="s">
        <v>40</v>
      </c>
      <c r="C36" s="15" t="s">
        <v>41</v>
      </c>
      <c r="D36" s="175"/>
      <c r="E36" s="231"/>
      <c r="I36" s="236"/>
    </row>
    <row r="37" spans="2:9" ht="13.5" thickBot="1">
      <c r="B37" s="28" t="s">
        <v>42</v>
      </c>
      <c r="C37" s="29" t="s">
        <v>43</v>
      </c>
      <c r="D37" s="175">
        <v>4549474.0299999993</v>
      </c>
      <c r="E37" s="231">
        <v>3233686.65</v>
      </c>
      <c r="I37" s="236"/>
    </row>
    <row r="38" spans="2:9">
      <c r="B38" s="21" t="s">
        <v>44</v>
      </c>
      <c r="C38" s="22" t="s">
        <v>45</v>
      </c>
      <c r="D38" s="95">
        <v>-468468.78</v>
      </c>
      <c r="E38" s="23">
        <v>-1524115.56</v>
      </c>
    </row>
    <row r="39" spans="2:9" ht="13.5" thickBot="1">
      <c r="B39" s="30" t="s">
        <v>46</v>
      </c>
      <c r="C39" s="31" t="s">
        <v>47</v>
      </c>
      <c r="D39" s="97">
        <v>13631841.110000001</v>
      </c>
      <c r="E39" s="242">
        <f>E24+E25+E38</f>
        <v>16814852.740000002</v>
      </c>
      <c r="F39" s="105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60">
        <v>113045.1781</v>
      </c>
      <c r="E44" s="144">
        <v>109168.8523</v>
      </c>
    </row>
    <row r="45" spans="2:9" ht="13.5" thickBot="1">
      <c r="B45" s="41" t="s">
        <v>7</v>
      </c>
      <c r="C45" s="49" t="s">
        <v>52</v>
      </c>
      <c r="D45" s="143">
        <v>109168.8523</v>
      </c>
      <c r="E45" s="148">
        <v>144253.4406</v>
      </c>
    </row>
    <row r="46" spans="2:9">
      <c r="B46" s="36" t="s">
        <v>32</v>
      </c>
      <c r="C46" s="47" t="s">
        <v>53</v>
      </c>
      <c r="D46" s="192"/>
      <c r="E46" s="149"/>
    </row>
    <row r="47" spans="2:9">
      <c r="B47" s="39" t="s">
        <v>5</v>
      </c>
      <c r="C47" s="48" t="s">
        <v>51</v>
      </c>
      <c r="D47" s="160">
        <v>129.01349999999999</v>
      </c>
      <c r="E47" s="150">
        <v>124.869326944458</v>
      </c>
    </row>
    <row r="48" spans="2:9">
      <c r="B48" s="39" t="s">
        <v>7</v>
      </c>
      <c r="C48" s="48" t="s">
        <v>54</v>
      </c>
      <c r="D48" s="160">
        <v>121.1181</v>
      </c>
      <c r="E48" s="154">
        <v>111.03570000000001</v>
      </c>
    </row>
    <row r="49" spans="2:5">
      <c r="B49" s="39" t="s">
        <v>9</v>
      </c>
      <c r="C49" s="48" t="s">
        <v>55</v>
      </c>
      <c r="D49" s="160">
        <v>133.64750000000001</v>
      </c>
      <c r="E49" s="154">
        <v>138.5872</v>
      </c>
    </row>
    <row r="50" spans="2:5" ht="13.5" thickBot="1">
      <c r="B50" s="41" t="s">
        <v>11</v>
      </c>
      <c r="C50" s="49" t="s">
        <v>52</v>
      </c>
      <c r="D50" s="143">
        <v>124.869326944458</v>
      </c>
      <c r="E50" s="152">
        <v>116.56465641347</v>
      </c>
    </row>
    <row r="51" spans="2:5" ht="13.5" thickBot="1">
      <c r="B51" s="32"/>
      <c r="C51" s="33"/>
      <c r="D51" s="153"/>
      <c r="E51" s="153"/>
    </row>
    <row r="52" spans="2:5" ht="16.5" thickBot="1">
      <c r="B52" s="877"/>
      <c r="C52" s="878" t="s">
        <v>56</v>
      </c>
      <c r="D52" s="879"/>
      <c r="E52" s="869"/>
    </row>
    <row r="53" spans="2:5" ht="23.25" customHeight="1" thickBot="1">
      <c r="B53" s="6368" t="s">
        <v>57</v>
      </c>
      <c r="C53" s="6369"/>
      <c r="D53" s="880" t="s">
        <v>58</v>
      </c>
      <c r="E53" s="881" t="s">
        <v>59</v>
      </c>
    </row>
    <row r="54" spans="2:5" ht="13.5" thickBot="1">
      <c r="B54" s="882" t="s">
        <v>27</v>
      </c>
      <c r="C54" s="871" t="s">
        <v>60</v>
      </c>
      <c r="D54" s="906">
        <v>16816291.93</v>
      </c>
      <c r="E54" s="907">
        <v>1.0000855904016679</v>
      </c>
    </row>
    <row r="55" spans="2:5" ht="25.5">
      <c r="B55" s="884" t="s">
        <v>5</v>
      </c>
      <c r="C55" s="885" t="s">
        <v>61</v>
      </c>
      <c r="D55" s="896">
        <v>0</v>
      </c>
      <c r="E55" s="897">
        <v>0</v>
      </c>
    </row>
    <row r="56" spans="2:5">
      <c r="B56" s="873" t="s">
        <v>268</v>
      </c>
      <c r="C56" s="245" t="s">
        <v>269</v>
      </c>
      <c r="D56" s="898">
        <v>0</v>
      </c>
      <c r="E56" s="899">
        <v>0</v>
      </c>
    </row>
    <row r="57" spans="2:5">
      <c r="B57" s="246" t="s">
        <v>270</v>
      </c>
      <c r="C57" s="245" t="s">
        <v>271</v>
      </c>
      <c r="D57" s="898">
        <v>0</v>
      </c>
      <c r="E57" s="899">
        <v>0</v>
      </c>
    </row>
    <row r="58" spans="2:5">
      <c r="B58" s="246" t="s">
        <v>272</v>
      </c>
      <c r="C58" s="245" t="s">
        <v>273</v>
      </c>
      <c r="D58" s="247">
        <v>0</v>
      </c>
      <c r="E58" s="899">
        <v>0</v>
      </c>
    </row>
    <row r="59" spans="2:5" ht="25.5">
      <c r="B59" s="873" t="s">
        <v>7</v>
      </c>
      <c r="C59" s="874" t="s">
        <v>62</v>
      </c>
      <c r="D59" s="898">
        <v>0</v>
      </c>
      <c r="E59" s="899">
        <v>0</v>
      </c>
    </row>
    <row r="60" spans="2:5">
      <c r="B60" s="873" t="s">
        <v>9</v>
      </c>
      <c r="C60" s="874" t="s">
        <v>63</v>
      </c>
      <c r="D60" s="898">
        <v>0</v>
      </c>
      <c r="E60" s="899">
        <v>0</v>
      </c>
    </row>
    <row r="61" spans="2:5" ht="24" customHeight="1">
      <c r="B61" s="873" t="s">
        <v>274</v>
      </c>
      <c r="C61" s="874" t="s">
        <v>275</v>
      </c>
      <c r="D61" s="898">
        <v>0</v>
      </c>
      <c r="E61" s="899">
        <v>0</v>
      </c>
    </row>
    <row r="62" spans="2:5">
      <c r="B62" s="873" t="s">
        <v>276</v>
      </c>
      <c r="C62" s="874" t="s">
        <v>16</v>
      </c>
      <c r="D62" s="898">
        <v>0</v>
      </c>
      <c r="E62" s="899">
        <v>0</v>
      </c>
    </row>
    <row r="63" spans="2:5">
      <c r="B63" s="873" t="s">
        <v>11</v>
      </c>
      <c r="C63" s="874" t="s">
        <v>64</v>
      </c>
      <c r="D63" s="898">
        <v>0</v>
      </c>
      <c r="E63" s="899">
        <v>0</v>
      </c>
    </row>
    <row r="64" spans="2:5">
      <c r="B64" s="873" t="s">
        <v>13</v>
      </c>
      <c r="C64" s="874" t="s">
        <v>275</v>
      </c>
      <c r="D64" s="898">
        <v>0</v>
      </c>
      <c r="E64" s="899">
        <v>0</v>
      </c>
    </row>
    <row r="65" spans="2:5">
      <c r="B65" s="873" t="s">
        <v>15</v>
      </c>
      <c r="C65" s="874" t="s">
        <v>16</v>
      </c>
      <c r="D65" s="898">
        <v>0</v>
      </c>
      <c r="E65" s="899">
        <v>0</v>
      </c>
    </row>
    <row r="66" spans="2:5">
      <c r="B66" s="873" t="s">
        <v>38</v>
      </c>
      <c r="C66" s="874" t="s">
        <v>65</v>
      </c>
      <c r="D66" s="898">
        <v>0</v>
      </c>
      <c r="E66" s="899">
        <v>0</v>
      </c>
    </row>
    <row r="67" spans="2:5">
      <c r="B67" s="886" t="s">
        <v>40</v>
      </c>
      <c r="C67" s="887" t="s">
        <v>66</v>
      </c>
      <c r="D67" s="908">
        <v>15596915.140000001</v>
      </c>
      <c r="E67" s="909">
        <v>0.9275677510334237</v>
      </c>
    </row>
    <row r="68" spans="2:5">
      <c r="B68" s="886" t="s">
        <v>277</v>
      </c>
      <c r="C68" s="887" t="s">
        <v>278</v>
      </c>
      <c r="D68" s="910">
        <v>15596915.140000001</v>
      </c>
      <c r="E68" s="911">
        <v>0.9275677510334237</v>
      </c>
    </row>
    <row r="69" spans="2:5">
      <c r="B69" s="886" t="s">
        <v>279</v>
      </c>
      <c r="C69" s="887" t="s">
        <v>280</v>
      </c>
      <c r="D69" s="900">
        <v>0</v>
      </c>
      <c r="E69" s="901">
        <v>0</v>
      </c>
    </row>
    <row r="70" spans="2:5">
      <c r="B70" s="886" t="s">
        <v>281</v>
      </c>
      <c r="C70" s="887" t="s">
        <v>282</v>
      </c>
      <c r="D70" s="900">
        <v>0</v>
      </c>
      <c r="E70" s="901">
        <v>0</v>
      </c>
    </row>
    <row r="71" spans="2:5">
      <c r="B71" s="886" t="s">
        <v>283</v>
      </c>
      <c r="C71" s="887" t="s">
        <v>284</v>
      </c>
      <c r="D71" s="900">
        <v>0</v>
      </c>
      <c r="E71" s="901">
        <v>0</v>
      </c>
    </row>
    <row r="72" spans="2:5" ht="25.5">
      <c r="B72" s="886" t="s">
        <v>42</v>
      </c>
      <c r="C72" s="887" t="s">
        <v>67</v>
      </c>
      <c r="D72" s="900">
        <v>0</v>
      </c>
      <c r="E72" s="901">
        <v>0</v>
      </c>
    </row>
    <row r="73" spans="2:5">
      <c r="B73" s="886" t="s">
        <v>285</v>
      </c>
      <c r="C73" s="887" t="s">
        <v>286</v>
      </c>
      <c r="D73" s="900">
        <v>0</v>
      </c>
      <c r="E73" s="901">
        <v>0</v>
      </c>
    </row>
    <row r="74" spans="2:5">
      <c r="B74" s="886" t="s">
        <v>287</v>
      </c>
      <c r="C74" s="887" t="s">
        <v>288</v>
      </c>
      <c r="D74" s="900">
        <v>0</v>
      </c>
      <c r="E74" s="901">
        <v>0</v>
      </c>
    </row>
    <row r="75" spans="2:5">
      <c r="B75" s="886" t="s">
        <v>289</v>
      </c>
      <c r="C75" s="887" t="s">
        <v>290</v>
      </c>
      <c r="D75" s="898">
        <v>0</v>
      </c>
      <c r="E75" s="901">
        <v>0</v>
      </c>
    </row>
    <row r="76" spans="2:5">
      <c r="B76" s="886" t="s">
        <v>291</v>
      </c>
      <c r="C76" s="887" t="s">
        <v>292</v>
      </c>
      <c r="D76" s="900">
        <v>0</v>
      </c>
      <c r="E76" s="901">
        <v>0</v>
      </c>
    </row>
    <row r="77" spans="2:5">
      <c r="B77" s="886" t="s">
        <v>293</v>
      </c>
      <c r="C77" s="887" t="s">
        <v>294</v>
      </c>
      <c r="D77" s="900">
        <v>0</v>
      </c>
      <c r="E77" s="901">
        <v>0</v>
      </c>
    </row>
    <row r="78" spans="2:5">
      <c r="B78" s="886" t="s">
        <v>68</v>
      </c>
      <c r="C78" s="887" t="s">
        <v>69</v>
      </c>
      <c r="D78" s="900">
        <v>0</v>
      </c>
      <c r="E78" s="901">
        <v>0</v>
      </c>
    </row>
    <row r="79" spans="2:5">
      <c r="B79" s="873" t="s">
        <v>70</v>
      </c>
      <c r="C79" s="874" t="s">
        <v>71</v>
      </c>
      <c r="D79" s="898">
        <v>0</v>
      </c>
      <c r="E79" s="899">
        <v>0</v>
      </c>
    </row>
    <row r="80" spans="2:5">
      <c r="B80" s="873" t="s">
        <v>295</v>
      </c>
      <c r="C80" s="874" t="s">
        <v>296</v>
      </c>
      <c r="D80" s="898">
        <v>0</v>
      </c>
      <c r="E80" s="899">
        <v>0</v>
      </c>
    </row>
    <row r="81" spans="2:5">
      <c r="B81" s="873" t="s">
        <v>297</v>
      </c>
      <c r="C81" s="874" t="s">
        <v>298</v>
      </c>
      <c r="D81" s="898">
        <v>0</v>
      </c>
      <c r="E81" s="899">
        <v>0</v>
      </c>
    </row>
    <row r="82" spans="2:5">
      <c r="B82" s="873" t="s">
        <v>299</v>
      </c>
      <c r="C82" s="874" t="s">
        <v>300</v>
      </c>
      <c r="D82" s="898">
        <v>0</v>
      </c>
      <c r="E82" s="899">
        <v>0</v>
      </c>
    </row>
    <row r="83" spans="2:5">
      <c r="B83" s="873" t="s">
        <v>301</v>
      </c>
      <c r="C83" s="874" t="s">
        <v>302</v>
      </c>
      <c r="D83" s="898">
        <v>0</v>
      </c>
      <c r="E83" s="899">
        <v>0</v>
      </c>
    </row>
    <row r="84" spans="2:5">
      <c r="B84" s="873" t="s">
        <v>72</v>
      </c>
      <c r="C84" s="874" t="s">
        <v>73</v>
      </c>
      <c r="D84" s="898">
        <v>0</v>
      </c>
      <c r="E84" s="899">
        <v>0</v>
      </c>
    </row>
    <row r="85" spans="2:5">
      <c r="B85" s="873" t="s">
        <v>74</v>
      </c>
      <c r="C85" s="874" t="s">
        <v>75</v>
      </c>
      <c r="D85" s="912">
        <v>1219376.79</v>
      </c>
      <c r="E85" s="913">
        <v>7.2517839368244158E-2</v>
      </c>
    </row>
    <row r="86" spans="2:5" ht="13.5" thickBot="1">
      <c r="B86" s="888" t="s">
        <v>76</v>
      </c>
      <c r="C86" s="889" t="s">
        <v>77</v>
      </c>
      <c r="D86" s="902">
        <v>0</v>
      </c>
      <c r="E86" s="903">
        <v>0</v>
      </c>
    </row>
    <row r="87" spans="2:5" ht="26.25" thickBot="1">
      <c r="B87" s="890" t="s">
        <v>32</v>
      </c>
      <c r="C87" s="891" t="s">
        <v>78</v>
      </c>
      <c r="D87" s="892">
        <v>0</v>
      </c>
      <c r="E87" s="893">
        <v>0</v>
      </c>
    </row>
    <row r="88" spans="2:5" ht="13.5" thickBot="1">
      <c r="B88" s="870" t="s">
        <v>79</v>
      </c>
      <c r="C88" s="871" t="s">
        <v>80</v>
      </c>
      <c r="D88" s="917">
        <v>105.06</v>
      </c>
      <c r="E88" s="940">
        <v>6.2480475817714487E-6</v>
      </c>
    </row>
    <row r="89" spans="2:5" ht="13.5" thickBot="1">
      <c r="B89" s="870" t="s">
        <v>81</v>
      </c>
      <c r="C89" s="871" t="s">
        <v>82</v>
      </c>
      <c r="D89" s="917">
        <v>1369.21</v>
      </c>
      <c r="E89" s="928">
        <v>8.1428604887086282E-5</v>
      </c>
    </row>
    <row r="90" spans="2:5" ht="13.5" thickBot="1">
      <c r="B90" s="870" t="s">
        <v>83</v>
      </c>
      <c r="C90" s="871" t="s">
        <v>84</v>
      </c>
      <c r="D90" s="917">
        <v>2913.46</v>
      </c>
      <c r="E90" s="928">
        <v>1.7326705413656809E-4</v>
      </c>
    </row>
    <row r="91" spans="2:5">
      <c r="B91" s="870" t="s">
        <v>85</v>
      </c>
      <c r="C91" s="871" t="s">
        <v>86</v>
      </c>
      <c r="D91" s="917">
        <v>16814852.739999998</v>
      </c>
      <c r="E91" s="939">
        <v>1.0000000000000002</v>
      </c>
    </row>
    <row r="92" spans="2:5">
      <c r="B92" s="873" t="s">
        <v>5</v>
      </c>
      <c r="C92" s="874" t="s">
        <v>87</v>
      </c>
      <c r="D92" s="943">
        <v>16814852.739999998</v>
      </c>
      <c r="E92" s="944">
        <v>1.0000000000000002</v>
      </c>
    </row>
    <row r="93" spans="2:5">
      <c r="B93" s="873" t="s">
        <v>7</v>
      </c>
      <c r="C93" s="874" t="s">
        <v>88</v>
      </c>
      <c r="D93" s="912">
        <v>0</v>
      </c>
      <c r="E93" s="913">
        <v>0</v>
      </c>
    </row>
    <row r="94" spans="2:5" ht="13.5" thickBot="1">
      <c r="B94" s="875" t="s">
        <v>9</v>
      </c>
      <c r="C94" s="876" t="s">
        <v>89</v>
      </c>
      <c r="D94" s="904">
        <v>0</v>
      </c>
      <c r="E94" s="905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150.xml><?xml version="1.0" encoding="utf-8"?>
<worksheet xmlns="http://schemas.openxmlformats.org/spreadsheetml/2006/main" xmlns:r="http://schemas.openxmlformats.org/officeDocument/2006/relationships">
  <dimension ref="B1:G94"/>
  <sheetViews>
    <sheetView topLeftCell="A64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200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9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34583.51</v>
      </c>
      <c r="E9" s="23">
        <f>E10+E11+E12+E13</f>
        <v>14959.2</v>
      </c>
    </row>
    <row r="10" spans="2:5">
      <c r="B10" s="14" t="s">
        <v>5</v>
      </c>
      <c r="C10" s="93" t="s">
        <v>6</v>
      </c>
      <c r="D10" s="175">
        <v>34583.51</v>
      </c>
      <c r="E10" s="226">
        <v>14959.2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34583.51</v>
      </c>
      <c r="E20" s="229">
        <f>E9-E16</f>
        <v>14959.2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9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34583.51</v>
      </c>
    </row>
    <row r="25" spans="2:7">
      <c r="B25" s="21" t="s">
        <v>25</v>
      </c>
      <c r="C25" s="22" t="s">
        <v>26</v>
      </c>
      <c r="D25" s="95">
        <v>36052.840000000004</v>
      </c>
      <c r="E25" s="110">
        <v>-10140.58</v>
      </c>
      <c r="F25" s="92"/>
    </row>
    <row r="26" spans="2:7">
      <c r="B26" s="24" t="s">
        <v>27</v>
      </c>
      <c r="C26" s="25" t="s">
        <v>28</v>
      </c>
      <c r="D26" s="96">
        <v>37333.79</v>
      </c>
      <c r="E26" s="111">
        <v>37893.839999999997</v>
      </c>
      <c r="F26" s="92"/>
      <c r="G26" s="92"/>
    </row>
    <row r="27" spans="2:7">
      <c r="B27" s="26" t="s">
        <v>5</v>
      </c>
      <c r="C27" s="15" t="s">
        <v>29</v>
      </c>
      <c r="D27" s="175"/>
      <c r="E27" s="231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37333.79</v>
      </c>
      <c r="E29" s="231">
        <v>37893.839999999997</v>
      </c>
      <c r="F29" s="92"/>
    </row>
    <row r="30" spans="2:7">
      <c r="B30" s="24" t="s">
        <v>32</v>
      </c>
      <c r="C30" s="27" t="s">
        <v>33</v>
      </c>
      <c r="D30" s="96">
        <v>1280.95</v>
      </c>
      <c r="E30" s="111">
        <v>48034.42</v>
      </c>
    </row>
    <row r="31" spans="2:7">
      <c r="B31" s="26" t="s">
        <v>5</v>
      </c>
      <c r="C31" s="15" t="s">
        <v>34</v>
      </c>
      <c r="D31" s="175"/>
      <c r="E31" s="231"/>
      <c r="G31" s="92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8.7899999999999991</v>
      </c>
      <c r="E33" s="231">
        <v>20.9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126.69</v>
      </c>
      <c r="E35" s="231">
        <v>613.75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1145.47</v>
      </c>
      <c r="E37" s="231">
        <v>47399.77</v>
      </c>
    </row>
    <row r="38" spans="2:6">
      <c r="B38" s="21" t="s">
        <v>44</v>
      </c>
      <c r="C38" s="22" t="s">
        <v>45</v>
      </c>
      <c r="D38" s="95">
        <v>-1469.33</v>
      </c>
      <c r="E38" s="23">
        <v>-9483.73</v>
      </c>
    </row>
    <row r="39" spans="2:6" ht="13.5" thickBot="1">
      <c r="B39" s="30" t="s">
        <v>46</v>
      </c>
      <c r="C39" s="31" t="s">
        <v>47</v>
      </c>
      <c r="D39" s="97">
        <v>34583.51</v>
      </c>
      <c r="E39" s="242">
        <f>E24+E25+E38</f>
        <v>14959.2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9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2454.4720000000002</v>
      </c>
    </row>
    <row r="45" spans="2:6" ht="13.5" thickBot="1">
      <c r="B45" s="41" t="s">
        <v>7</v>
      </c>
      <c r="C45" s="49" t="s">
        <v>52</v>
      </c>
      <c r="D45" s="143">
        <v>2454.4720000000002</v>
      </c>
      <c r="E45" s="148">
        <v>1450.941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14.09</v>
      </c>
    </row>
    <row r="48" spans="2:6">
      <c r="B48" s="39" t="s">
        <v>7</v>
      </c>
      <c r="C48" s="48" t="s">
        <v>54</v>
      </c>
      <c r="D48" s="160">
        <v>12.26</v>
      </c>
      <c r="E48" s="154">
        <v>9.9700000000000006</v>
      </c>
    </row>
    <row r="49" spans="2:5">
      <c r="B49" s="39" t="s">
        <v>9</v>
      </c>
      <c r="C49" s="48" t="s">
        <v>55</v>
      </c>
      <c r="D49" s="160">
        <v>15.41</v>
      </c>
      <c r="E49" s="154">
        <v>15.37</v>
      </c>
    </row>
    <row r="50" spans="2:5" ht="13.5" thickBot="1">
      <c r="B50" s="41" t="s">
        <v>11</v>
      </c>
      <c r="C50" s="49" t="s">
        <v>52</v>
      </c>
      <c r="D50" s="143">
        <v>14.09</v>
      </c>
      <c r="E50" s="152">
        <v>10.31</v>
      </c>
    </row>
    <row r="51" spans="2:5" ht="13.5" thickBot="1">
      <c r="B51" s="32"/>
      <c r="C51" s="33"/>
      <c r="D51" s="153"/>
      <c r="E51" s="153"/>
    </row>
    <row r="52" spans="2:5" ht="16.5" thickBot="1">
      <c r="B52" s="5636"/>
      <c r="C52" s="5637" t="s">
        <v>56</v>
      </c>
      <c r="D52" s="5638"/>
      <c r="E52" s="5628"/>
    </row>
    <row r="53" spans="2:5" ht="23.25" customHeight="1" thickBot="1">
      <c r="B53" s="6368" t="s">
        <v>57</v>
      </c>
      <c r="C53" s="6369"/>
      <c r="D53" s="5639" t="s">
        <v>58</v>
      </c>
      <c r="E53" s="5640" t="s">
        <v>59</v>
      </c>
    </row>
    <row r="54" spans="2:5" ht="13.5" thickBot="1">
      <c r="B54" s="5641" t="s">
        <v>27</v>
      </c>
      <c r="C54" s="5630" t="s">
        <v>60</v>
      </c>
      <c r="D54" s="5665">
        <v>14959.2</v>
      </c>
      <c r="E54" s="5666">
        <v>1</v>
      </c>
    </row>
    <row r="55" spans="2:5" ht="25.5">
      <c r="B55" s="5643" t="s">
        <v>5</v>
      </c>
      <c r="C55" s="5644" t="s">
        <v>61</v>
      </c>
      <c r="D55" s="5655">
        <v>0</v>
      </c>
      <c r="E55" s="5656">
        <v>0</v>
      </c>
    </row>
    <row r="56" spans="2:5">
      <c r="B56" s="5632" t="s">
        <v>268</v>
      </c>
      <c r="C56" s="245" t="s">
        <v>269</v>
      </c>
      <c r="D56" s="5657">
        <v>0</v>
      </c>
      <c r="E56" s="5658">
        <v>0</v>
      </c>
    </row>
    <row r="57" spans="2:5">
      <c r="B57" s="246" t="s">
        <v>270</v>
      </c>
      <c r="C57" s="245" t="s">
        <v>271</v>
      </c>
      <c r="D57" s="5657">
        <v>0</v>
      </c>
      <c r="E57" s="5658">
        <v>0</v>
      </c>
    </row>
    <row r="58" spans="2:5">
      <c r="B58" s="246" t="s">
        <v>272</v>
      </c>
      <c r="C58" s="245" t="s">
        <v>273</v>
      </c>
      <c r="D58" s="247">
        <v>0</v>
      </c>
      <c r="E58" s="5658">
        <v>0</v>
      </c>
    </row>
    <row r="59" spans="2:5" ht="25.5">
      <c r="B59" s="5632" t="s">
        <v>7</v>
      </c>
      <c r="C59" s="5633" t="s">
        <v>62</v>
      </c>
      <c r="D59" s="5657">
        <v>0</v>
      </c>
      <c r="E59" s="5658">
        <v>0</v>
      </c>
    </row>
    <row r="60" spans="2:5">
      <c r="B60" s="5632" t="s">
        <v>9</v>
      </c>
      <c r="C60" s="5633" t="s">
        <v>63</v>
      </c>
      <c r="D60" s="5657">
        <v>0</v>
      </c>
      <c r="E60" s="5658">
        <v>0</v>
      </c>
    </row>
    <row r="61" spans="2:5">
      <c r="B61" s="5632" t="s">
        <v>274</v>
      </c>
      <c r="C61" s="5633" t="s">
        <v>275</v>
      </c>
      <c r="D61" s="5657">
        <v>0</v>
      </c>
      <c r="E61" s="5658">
        <v>0</v>
      </c>
    </row>
    <row r="62" spans="2:5">
      <c r="B62" s="5632" t="s">
        <v>276</v>
      </c>
      <c r="C62" s="5633" t="s">
        <v>16</v>
      </c>
      <c r="D62" s="5657">
        <v>0</v>
      </c>
      <c r="E62" s="5658">
        <v>0</v>
      </c>
    </row>
    <row r="63" spans="2:5">
      <c r="B63" s="5632" t="s">
        <v>11</v>
      </c>
      <c r="C63" s="5633" t="s">
        <v>64</v>
      </c>
      <c r="D63" s="5657">
        <v>0</v>
      </c>
      <c r="E63" s="5658">
        <v>0</v>
      </c>
    </row>
    <row r="64" spans="2:5">
      <c r="B64" s="5632" t="s">
        <v>13</v>
      </c>
      <c r="C64" s="5633" t="s">
        <v>275</v>
      </c>
      <c r="D64" s="5657">
        <v>0</v>
      </c>
      <c r="E64" s="5658">
        <v>0</v>
      </c>
    </row>
    <row r="65" spans="2:5">
      <c r="B65" s="5632" t="s">
        <v>15</v>
      </c>
      <c r="C65" s="5633" t="s">
        <v>16</v>
      </c>
      <c r="D65" s="5657">
        <v>0</v>
      </c>
      <c r="E65" s="5658">
        <v>0</v>
      </c>
    </row>
    <row r="66" spans="2:5">
      <c r="B66" s="5632" t="s">
        <v>38</v>
      </c>
      <c r="C66" s="5633" t="s">
        <v>65</v>
      </c>
      <c r="D66" s="5657">
        <v>0</v>
      </c>
      <c r="E66" s="5658">
        <v>0</v>
      </c>
    </row>
    <row r="67" spans="2:5">
      <c r="B67" s="5645" t="s">
        <v>40</v>
      </c>
      <c r="C67" s="5646" t="s">
        <v>66</v>
      </c>
      <c r="D67" s="5667">
        <v>14959.2</v>
      </c>
      <c r="E67" s="5668">
        <v>1</v>
      </c>
    </row>
    <row r="68" spans="2:5">
      <c r="B68" s="5645" t="s">
        <v>277</v>
      </c>
      <c r="C68" s="5646" t="s">
        <v>278</v>
      </c>
      <c r="D68" s="5669">
        <v>14959.2</v>
      </c>
      <c r="E68" s="5670">
        <v>1</v>
      </c>
    </row>
    <row r="69" spans="2:5">
      <c r="B69" s="5645" t="s">
        <v>279</v>
      </c>
      <c r="C69" s="5646" t="s">
        <v>280</v>
      </c>
      <c r="D69" s="5659">
        <v>0</v>
      </c>
      <c r="E69" s="5660">
        <v>0</v>
      </c>
    </row>
    <row r="70" spans="2:5">
      <c r="B70" s="5645" t="s">
        <v>281</v>
      </c>
      <c r="C70" s="5646" t="s">
        <v>282</v>
      </c>
      <c r="D70" s="5659">
        <v>0</v>
      </c>
      <c r="E70" s="5660">
        <v>0</v>
      </c>
    </row>
    <row r="71" spans="2:5">
      <c r="B71" s="5645" t="s">
        <v>283</v>
      </c>
      <c r="C71" s="5646" t="s">
        <v>284</v>
      </c>
      <c r="D71" s="5659">
        <v>0</v>
      </c>
      <c r="E71" s="5660">
        <v>0</v>
      </c>
    </row>
    <row r="72" spans="2:5" ht="25.5">
      <c r="B72" s="5645" t="s">
        <v>42</v>
      </c>
      <c r="C72" s="5646" t="s">
        <v>67</v>
      </c>
      <c r="D72" s="5659">
        <v>0</v>
      </c>
      <c r="E72" s="5660">
        <v>0</v>
      </c>
    </row>
    <row r="73" spans="2:5">
      <c r="B73" s="5645" t="s">
        <v>285</v>
      </c>
      <c r="C73" s="5646" t="s">
        <v>286</v>
      </c>
      <c r="D73" s="5659">
        <v>0</v>
      </c>
      <c r="E73" s="5660">
        <v>0</v>
      </c>
    </row>
    <row r="74" spans="2:5">
      <c r="B74" s="5645" t="s">
        <v>287</v>
      </c>
      <c r="C74" s="5646" t="s">
        <v>288</v>
      </c>
      <c r="D74" s="5659">
        <v>0</v>
      </c>
      <c r="E74" s="5660">
        <v>0</v>
      </c>
    </row>
    <row r="75" spans="2:5">
      <c r="B75" s="5645" t="s">
        <v>289</v>
      </c>
      <c r="C75" s="5646" t="s">
        <v>290</v>
      </c>
      <c r="D75" s="5657">
        <v>0</v>
      </c>
      <c r="E75" s="5660">
        <v>0</v>
      </c>
    </row>
    <row r="76" spans="2:5">
      <c r="B76" s="5645" t="s">
        <v>291</v>
      </c>
      <c r="C76" s="5646" t="s">
        <v>292</v>
      </c>
      <c r="D76" s="5659">
        <v>0</v>
      </c>
      <c r="E76" s="5660">
        <v>0</v>
      </c>
    </row>
    <row r="77" spans="2:5">
      <c r="B77" s="5645" t="s">
        <v>293</v>
      </c>
      <c r="C77" s="5646" t="s">
        <v>294</v>
      </c>
      <c r="D77" s="5659">
        <v>0</v>
      </c>
      <c r="E77" s="5660">
        <v>0</v>
      </c>
    </row>
    <row r="78" spans="2:5">
      <c r="B78" s="5645" t="s">
        <v>68</v>
      </c>
      <c r="C78" s="5646" t="s">
        <v>69</v>
      </c>
      <c r="D78" s="5659">
        <v>0</v>
      </c>
      <c r="E78" s="5660">
        <v>0</v>
      </c>
    </row>
    <row r="79" spans="2:5">
      <c r="B79" s="5632" t="s">
        <v>70</v>
      </c>
      <c r="C79" s="5633" t="s">
        <v>71</v>
      </c>
      <c r="D79" s="5657">
        <v>0</v>
      </c>
      <c r="E79" s="5658">
        <v>0</v>
      </c>
    </row>
    <row r="80" spans="2:5">
      <c r="B80" s="5632" t="s">
        <v>295</v>
      </c>
      <c r="C80" s="5633" t="s">
        <v>296</v>
      </c>
      <c r="D80" s="5657">
        <v>0</v>
      </c>
      <c r="E80" s="5658">
        <v>0</v>
      </c>
    </row>
    <row r="81" spans="2:5">
      <c r="B81" s="5632" t="s">
        <v>297</v>
      </c>
      <c r="C81" s="5633" t="s">
        <v>298</v>
      </c>
      <c r="D81" s="5657">
        <v>0</v>
      </c>
      <c r="E81" s="5658">
        <v>0</v>
      </c>
    </row>
    <row r="82" spans="2:5">
      <c r="B82" s="5632" t="s">
        <v>299</v>
      </c>
      <c r="C82" s="5633" t="s">
        <v>300</v>
      </c>
      <c r="D82" s="5657">
        <v>0</v>
      </c>
      <c r="E82" s="5658">
        <v>0</v>
      </c>
    </row>
    <row r="83" spans="2:5">
      <c r="B83" s="5632" t="s">
        <v>301</v>
      </c>
      <c r="C83" s="5633" t="s">
        <v>302</v>
      </c>
      <c r="D83" s="5657">
        <v>0</v>
      </c>
      <c r="E83" s="5658">
        <v>0</v>
      </c>
    </row>
    <row r="84" spans="2:5">
      <c r="B84" s="5632" t="s">
        <v>72</v>
      </c>
      <c r="C84" s="5633" t="s">
        <v>73</v>
      </c>
      <c r="D84" s="5657">
        <v>0</v>
      </c>
      <c r="E84" s="5658">
        <v>0</v>
      </c>
    </row>
    <row r="85" spans="2:5">
      <c r="B85" s="5632" t="s">
        <v>74</v>
      </c>
      <c r="C85" s="5633" t="s">
        <v>75</v>
      </c>
      <c r="D85" s="5657">
        <v>0</v>
      </c>
      <c r="E85" s="5658">
        <v>0</v>
      </c>
    </row>
    <row r="86" spans="2:5" ht="13.5" thickBot="1">
      <c r="B86" s="5647" t="s">
        <v>76</v>
      </c>
      <c r="C86" s="5648" t="s">
        <v>77</v>
      </c>
      <c r="D86" s="5661">
        <v>0</v>
      </c>
      <c r="E86" s="5662">
        <v>0</v>
      </c>
    </row>
    <row r="87" spans="2:5" ht="26.25" thickBot="1">
      <c r="B87" s="5649" t="s">
        <v>32</v>
      </c>
      <c r="C87" s="5650" t="s">
        <v>78</v>
      </c>
      <c r="D87" s="5651">
        <v>0</v>
      </c>
      <c r="E87" s="5652">
        <v>0</v>
      </c>
    </row>
    <row r="88" spans="2:5" ht="13.5" thickBot="1">
      <c r="B88" s="5629" t="s">
        <v>79</v>
      </c>
      <c r="C88" s="5630" t="s">
        <v>80</v>
      </c>
      <c r="D88" s="5631">
        <v>0</v>
      </c>
      <c r="E88" s="5642">
        <v>0</v>
      </c>
    </row>
    <row r="89" spans="2:5" ht="13.5" thickBot="1">
      <c r="B89" s="5629" t="s">
        <v>81</v>
      </c>
      <c r="C89" s="5630" t="s">
        <v>82</v>
      </c>
      <c r="D89" s="5631">
        <v>0</v>
      </c>
      <c r="E89" s="5642">
        <v>0</v>
      </c>
    </row>
    <row r="90" spans="2:5" ht="13.5" thickBot="1">
      <c r="B90" s="5629" t="s">
        <v>83</v>
      </c>
      <c r="C90" s="5630" t="s">
        <v>84</v>
      </c>
      <c r="D90" s="5631">
        <v>0</v>
      </c>
      <c r="E90" s="5654">
        <v>0</v>
      </c>
    </row>
    <row r="91" spans="2:5">
      <c r="B91" s="5629" t="s">
        <v>85</v>
      </c>
      <c r="C91" s="5630" t="s">
        <v>86</v>
      </c>
      <c r="D91" s="5674">
        <v>14959.2</v>
      </c>
      <c r="E91" s="5697">
        <v>1</v>
      </c>
    </row>
    <row r="92" spans="2:5">
      <c r="B92" s="5632" t="s">
        <v>5</v>
      </c>
      <c r="C92" s="5633" t="s">
        <v>87</v>
      </c>
      <c r="D92" s="5701">
        <v>0</v>
      </c>
      <c r="E92" s="5702">
        <v>0</v>
      </c>
    </row>
    <row r="93" spans="2:5">
      <c r="B93" s="5632" t="s">
        <v>7</v>
      </c>
      <c r="C93" s="5633" t="s">
        <v>88</v>
      </c>
      <c r="D93" s="5701">
        <v>14959.2</v>
      </c>
      <c r="E93" s="5702">
        <v>1</v>
      </c>
    </row>
    <row r="94" spans="2:5" ht="13.5" thickBot="1">
      <c r="B94" s="5634" t="s">
        <v>9</v>
      </c>
      <c r="C94" s="5635" t="s">
        <v>89</v>
      </c>
      <c r="D94" s="5663">
        <v>0</v>
      </c>
      <c r="E94" s="5664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51.xml><?xml version="1.0" encoding="utf-8"?>
<worksheet xmlns="http://schemas.openxmlformats.org/spreadsheetml/2006/main" xmlns:r="http://schemas.openxmlformats.org/officeDocument/2006/relationships">
  <dimension ref="B1:G94"/>
  <sheetViews>
    <sheetView topLeftCell="A46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201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4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19"/>
    </row>
    <row r="10" spans="2:5">
      <c r="B10" s="14" t="s">
        <v>5</v>
      </c>
      <c r="C10" s="93" t="s">
        <v>6</v>
      </c>
      <c r="D10" s="175"/>
      <c r="E10" s="220"/>
    </row>
    <row r="11" spans="2:5">
      <c r="B11" s="14" t="s">
        <v>7</v>
      </c>
      <c r="C11" s="93" t="s">
        <v>8</v>
      </c>
      <c r="D11" s="175"/>
      <c r="E11" s="220"/>
    </row>
    <row r="12" spans="2:5" ht="25.5">
      <c r="B12" s="14" t="s">
        <v>9</v>
      </c>
      <c r="C12" s="93" t="s">
        <v>10</v>
      </c>
      <c r="D12" s="175"/>
      <c r="E12" s="220"/>
    </row>
    <row r="13" spans="2:5">
      <c r="B13" s="14" t="s">
        <v>11</v>
      </c>
      <c r="C13" s="93" t="s">
        <v>12</v>
      </c>
      <c r="D13" s="175"/>
      <c r="E13" s="220"/>
    </row>
    <row r="14" spans="2:5">
      <c r="B14" s="14" t="s">
        <v>13</v>
      </c>
      <c r="C14" s="93" t="s">
        <v>14</v>
      </c>
      <c r="D14" s="175"/>
      <c r="E14" s="220"/>
    </row>
    <row r="15" spans="2:5" ht="13.5" thickBot="1">
      <c r="B15" s="14" t="s">
        <v>15</v>
      </c>
      <c r="C15" s="93" t="s">
        <v>16</v>
      </c>
      <c r="D15" s="175"/>
      <c r="E15" s="220"/>
    </row>
    <row r="16" spans="2:5">
      <c r="B16" s="12" t="s">
        <v>17</v>
      </c>
      <c r="C16" s="13" t="s">
        <v>18</v>
      </c>
      <c r="D16" s="95"/>
      <c r="E16" s="219"/>
    </row>
    <row r="17" spans="2:7">
      <c r="B17" s="14" t="s">
        <v>5</v>
      </c>
      <c r="C17" s="93" t="s">
        <v>14</v>
      </c>
      <c r="D17" s="176"/>
      <c r="E17" s="221"/>
    </row>
    <row r="18" spans="2:7" ht="25.5">
      <c r="B18" s="14" t="s">
        <v>7</v>
      </c>
      <c r="C18" s="93" t="s">
        <v>19</v>
      </c>
      <c r="D18" s="175"/>
      <c r="E18" s="220"/>
    </row>
    <row r="19" spans="2:7" ht="13.5" thickBot="1">
      <c r="B19" s="16" t="s">
        <v>9</v>
      </c>
      <c r="C19" s="94" t="s">
        <v>20</v>
      </c>
      <c r="D19" s="177"/>
      <c r="E19" s="222"/>
    </row>
    <row r="20" spans="2:7" ht="13.5" thickBot="1">
      <c r="B20" s="6366" t="s">
        <v>21</v>
      </c>
      <c r="C20" s="6367"/>
      <c r="D20" s="178"/>
      <c r="E20" s="223"/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41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>
        <v>797.11999999999989</v>
      </c>
      <c r="E25" s="110">
        <v>908.64</v>
      </c>
      <c r="F25" s="92"/>
    </row>
    <row r="26" spans="2:7">
      <c r="B26" s="24" t="s">
        <v>27</v>
      </c>
      <c r="C26" s="25" t="s">
        <v>28</v>
      </c>
      <c r="D26" s="96">
        <v>7954.07</v>
      </c>
      <c r="E26" s="111">
        <v>9238.74</v>
      </c>
      <c r="F26" s="92"/>
      <c r="G26" s="92"/>
    </row>
    <row r="27" spans="2:7">
      <c r="B27" s="26" t="s">
        <v>5</v>
      </c>
      <c r="C27" s="15" t="s">
        <v>29</v>
      </c>
      <c r="D27" s="175"/>
      <c r="E27" s="231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7954.07</v>
      </c>
      <c r="E29" s="231">
        <v>9238.74</v>
      </c>
      <c r="F29" s="92"/>
    </row>
    <row r="30" spans="2:7">
      <c r="B30" s="24" t="s">
        <v>32</v>
      </c>
      <c r="C30" s="27" t="s">
        <v>33</v>
      </c>
      <c r="D30" s="96">
        <v>7156.95</v>
      </c>
      <c r="E30" s="111">
        <v>8330.1</v>
      </c>
    </row>
    <row r="31" spans="2:7">
      <c r="B31" s="26" t="s">
        <v>5</v>
      </c>
      <c r="C31" s="15" t="s">
        <v>34</v>
      </c>
      <c r="D31" s="175"/>
      <c r="E31" s="231"/>
      <c r="G31" s="92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2.21</v>
      </c>
      <c r="E33" s="231">
        <v>4.84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18.989999999999998</v>
      </c>
      <c r="E35" s="231">
        <v>16.04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7135.75</v>
      </c>
      <c r="E37" s="231">
        <v>8309.2199999999993</v>
      </c>
    </row>
    <row r="38" spans="2:6">
      <c r="B38" s="21" t="s">
        <v>44</v>
      </c>
      <c r="C38" s="22" t="s">
        <v>45</v>
      </c>
      <c r="D38" s="95">
        <v>-797.12</v>
      </c>
      <c r="E38" s="23">
        <v>-908.64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0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41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>
        <v>7.46</v>
      </c>
      <c r="E48" s="154">
        <v>6.4</v>
      </c>
    </row>
    <row r="49" spans="2:5">
      <c r="B49" s="39" t="s">
        <v>9</v>
      </c>
      <c r="C49" s="48" t="s">
        <v>55</v>
      </c>
      <c r="D49" s="160">
        <v>9.56</v>
      </c>
      <c r="E49" s="154">
        <v>9.08</v>
      </c>
    </row>
    <row r="50" spans="2:5" ht="13.5" thickBot="1">
      <c r="B50" s="41" t="s">
        <v>11</v>
      </c>
      <c r="C50" s="49" t="s">
        <v>52</v>
      </c>
      <c r="D50" s="143"/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5679"/>
      <c r="C52" s="5680" t="s">
        <v>56</v>
      </c>
      <c r="D52" s="5681"/>
      <c r="E52" s="5671"/>
    </row>
    <row r="53" spans="2:5" ht="23.25" customHeight="1" thickBot="1">
      <c r="B53" s="6368" t="s">
        <v>57</v>
      </c>
      <c r="C53" s="6369"/>
      <c r="D53" s="5682" t="s">
        <v>58</v>
      </c>
      <c r="E53" s="5683" t="s">
        <v>59</v>
      </c>
    </row>
    <row r="54" spans="2:5" ht="13.5" thickBot="1">
      <c r="B54" s="5684" t="s">
        <v>27</v>
      </c>
      <c r="C54" s="5673" t="s">
        <v>60</v>
      </c>
      <c r="D54" s="5685">
        <v>0</v>
      </c>
      <c r="E54" s="5686">
        <v>0</v>
      </c>
    </row>
    <row r="55" spans="2:5" ht="25.5">
      <c r="B55" s="5687" t="s">
        <v>5</v>
      </c>
      <c r="C55" s="5688" t="s">
        <v>61</v>
      </c>
      <c r="D55" s="5699">
        <v>0</v>
      </c>
      <c r="E55" s="5700">
        <v>0</v>
      </c>
    </row>
    <row r="56" spans="2:5">
      <c r="B56" s="5675" t="s">
        <v>268</v>
      </c>
      <c r="C56" s="245" t="s">
        <v>269</v>
      </c>
      <c r="D56" s="5701">
        <v>0</v>
      </c>
      <c r="E56" s="5702">
        <v>0</v>
      </c>
    </row>
    <row r="57" spans="2:5">
      <c r="B57" s="246" t="s">
        <v>270</v>
      </c>
      <c r="C57" s="245" t="s">
        <v>271</v>
      </c>
      <c r="D57" s="5701">
        <v>0</v>
      </c>
      <c r="E57" s="5702">
        <v>0</v>
      </c>
    </row>
    <row r="58" spans="2:5">
      <c r="B58" s="246" t="s">
        <v>272</v>
      </c>
      <c r="C58" s="245" t="s">
        <v>273</v>
      </c>
      <c r="D58" s="247">
        <v>0</v>
      </c>
      <c r="E58" s="5702">
        <v>0</v>
      </c>
    </row>
    <row r="59" spans="2:5" ht="25.5">
      <c r="B59" s="5675" t="s">
        <v>7</v>
      </c>
      <c r="C59" s="5676" t="s">
        <v>62</v>
      </c>
      <c r="D59" s="5701">
        <v>0</v>
      </c>
      <c r="E59" s="5702">
        <v>0</v>
      </c>
    </row>
    <row r="60" spans="2:5">
      <c r="B60" s="5675" t="s">
        <v>9</v>
      </c>
      <c r="C60" s="5676" t="s">
        <v>63</v>
      </c>
      <c r="D60" s="5701">
        <v>0</v>
      </c>
      <c r="E60" s="5702">
        <v>0</v>
      </c>
    </row>
    <row r="61" spans="2:5">
      <c r="B61" s="5675" t="s">
        <v>274</v>
      </c>
      <c r="C61" s="5676" t="s">
        <v>275</v>
      </c>
      <c r="D61" s="5701">
        <v>0</v>
      </c>
      <c r="E61" s="5702">
        <v>0</v>
      </c>
    </row>
    <row r="62" spans="2:5">
      <c r="B62" s="5675" t="s">
        <v>276</v>
      </c>
      <c r="C62" s="5676" t="s">
        <v>16</v>
      </c>
      <c r="D62" s="5701">
        <v>0</v>
      </c>
      <c r="E62" s="5702">
        <v>0</v>
      </c>
    </row>
    <row r="63" spans="2:5">
      <c r="B63" s="5675" t="s">
        <v>11</v>
      </c>
      <c r="C63" s="5676" t="s">
        <v>64</v>
      </c>
      <c r="D63" s="5701">
        <v>0</v>
      </c>
      <c r="E63" s="5702">
        <v>0</v>
      </c>
    </row>
    <row r="64" spans="2:5">
      <c r="B64" s="5675" t="s">
        <v>13</v>
      </c>
      <c r="C64" s="5676" t="s">
        <v>275</v>
      </c>
      <c r="D64" s="5701">
        <v>0</v>
      </c>
      <c r="E64" s="5702">
        <v>0</v>
      </c>
    </row>
    <row r="65" spans="2:5">
      <c r="B65" s="5675" t="s">
        <v>15</v>
      </c>
      <c r="C65" s="5676" t="s">
        <v>16</v>
      </c>
      <c r="D65" s="5701">
        <v>0</v>
      </c>
      <c r="E65" s="5702">
        <v>0</v>
      </c>
    </row>
    <row r="66" spans="2:5">
      <c r="B66" s="5675" t="s">
        <v>38</v>
      </c>
      <c r="C66" s="5676" t="s">
        <v>65</v>
      </c>
      <c r="D66" s="5701">
        <v>0</v>
      </c>
      <c r="E66" s="5702">
        <v>0</v>
      </c>
    </row>
    <row r="67" spans="2:5">
      <c r="B67" s="5689" t="s">
        <v>40</v>
      </c>
      <c r="C67" s="5690" t="s">
        <v>66</v>
      </c>
      <c r="D67" s="5703">
        <v>0</v>
      </c>
      <c r="E67" s="5702">
        <v>0</v>
      </c>
    </row>
    <row r="68" spans="2:5">
      <c r="B68" s="5689" t="s">
        <v>277</v>
      </c>
      <c r="C68" s="5690" t="s">
        <v>278</v>
      </c>
      <c r="D68" s="5703">
        <v>0</v>
      </c>
      <c r="E68" s="5702">
        <v>0</v>
      </c>
    </row>
    <row r="69" spans="2:5">
      <c r="B69" s="5689" t="s">
        <v>279</v>
      </c>
      <c r="C69" s="5690" t="s">
        <v>280</v>
      </c>
      <c r="D69" s="5703">
        <v>0</v>
      </c>
      <c r="E69" s="5704">
        <v>0</v>
      </c>
    </row>
    <row r="70" spans="2:5">
      <c r="B70" s="5689" t="s">
        <v>281</v>
      </c>
      <c r="C70" s="5690" t="s">
        <v>282</v>
      </c>
      <c r="D70" s="5703">
        <v>0</v>
      </c>
      <c r="E70" s="5704">
        <v>0</v>
      </c>
    </row>
    <row r="71" spans="2:5">
      <c r="B71" s="5689" t="s">
        <v>283</v>
      </c>
      <c r="C71" s="5690" t="s">
        <v>284</v>
      </c>
      <c r="D71" s="5703">
        <v>0</v>
      </c>
      <c r="E71" s="5704">
        <v>0</v>
      </c>
    </row>
    <row r="72" spans="2:5" ht="25.5">
      <c r="B72" s="5689" t="s">
        <v>42</v>
      </c>
      <c r="C72" s="5690" t="s">
        <v>67</v>
      </c>
      <c r="D72" s="5703">
        <v>0</v>
      </c>
      <c r="E72" s="5704">
        <v>0</v>
      </c>
    </row>
    <row r="73" spans="2:5">
      <c r="B73" s="5689" t="s">
        <v>285</v>
      </c>
      <c r="C73" s="5690" t="s">
        <v>286</v>
      </c>
      <c r="D73" s="5703">
        <v>0</v>
      </c>
      <c r="E73" s="5704">
        <v>0</v>
      </c>
    </row>
    <row r="74" spans="2:5">
      <c r="B74" s="5689" t="s">
        <v>287</v>
      </c>
      <c r="C74" s="5690" t="s">
        <v>288</v>
      </c>
      <c r="D74" s="5703">
        <v>0</v>
      </c>
      <c r="E74" s="5704">
        <v>0</v>
      </c>
    </row>
    <row r="75" spans="2:5">
      <c r="B75" s="5689" t="s">
        <v>289</v>
      </c>
      <c r="C75" s="5690" t="s">
        <v>290</v>
      </c>
      <c r="D75" s="5701">
        <v>0</v>
      </c>
      <c r="E75" s="5704">
        <v>0</v>
      </c>
    </row>
    <row r="76" spans="2:5">
      <c r="B76" s="5689" t="s">
        <v>291</v>
      </c>
      <c r="C76" s="5690" t="s">
        <v>292</v>
      </c>
      <c r="D76" s="5703">
        <v>0</v>
      </c>
      <c r="E76" s="5704">
        <v>0</v>
      </c>
    </row>
    <row r="77" spans="2:5">
      <c r="B77" s="5689" t="s">
        <v>293</v>
      </c>
      <c r="C77" s="5690" t="s">
        <v>294</v>
      </c>
      <c r="D77" s="5703">
        <v>0</v>
      </c>
      <c r="E77" s="5704">
        <v>0</v>
      </c>
    </row>
    <row r="78" spans="2:5">
      <c r="B78" s="5689" t="s">
        <v>68</v>
      </c>
      <c r="C78" s="5690" t="s">
        <v>69</v>
      </c>
      <c r="D78" s="5703">
        <v>0</v>
      </c>
      <c r="E78" s="5704">
        <v>0</v>
      </c>
    </row>
    <row r="79" spans="2:5">
      <c r="B79" s="5675" t="s">
        <v>70</v>
      </c>
      <c r="C79" s="5676" t="s">
        <v>71</v>
      </c>
      <c r="D79" s="5701">
        <v>0</v>
      </c>
      <c r="E79" s="5702">
        <v>0</v>
      </c>
    </row>
    <row r="80" spans="2:5">
      <c r="B80" s="5675" t="s">
        <v>295</v>
      </c>
      <c r="C80" s="5676" t="s">
        <v>296</v>
      </c>
      <c r="D80" s="5701">
        <v>0</v>
      </c>
      <c r="E80" s="5702">
        <v>0</v>
      </c>
    </row>
    <row r="81" spans="2:5">
      <c r="B81" s="5675" t="s">
        <v>297</v>
      </c>
      <c r="C81" s="5676" t="s">
        <v>298</v>
      </c>
      <c r="D81" s="5701">
        <v>0</v>
      </c>
      <c r="E81" s="5702">
        <v>0</v>
      </c>
    </row>
    <row r="82" spans="2:5">
      <c r="B82" s="5675" t="s">
        <v>299</v>
      </c>
      <c r="C82" s="5676" t="s">
        <v>300</v>
      </c>
      <c r="D82" s="5701">
        <v>0</v>
      </c>
      <c r="E82" s="5702">
        <v>0</v>
      </c>
    </row>
    <row r="83" spans="2:5">
      <c r="B83" s="5675" t="s">
        <v>301</v>
      </c>
      <c r="C83" s="5676" t="s">
        <v>302</v>
      </c>
      <c r="D83" s="5701">
        <v>0</v>
      </c>
      <c r="E83" s="5702">
        <v>0</v>
      </c>
    </row>
    <row r="84" spans="2:5">
      <c r="B84" s="5675" t="s">
        <v>72</v>
      </c>
      <c r="C84" s="5676" t="s">
        <v>73</v>
      </c>
      <c r="D84" s="5701">
        <v>0</v>
      </c>
      <c r="E84" s="5702">
        <v>0</v>
      </c>
    </row>
    <row r="85" spans="2:5">
      <c r="B85" s="5675" t="s">
        <v>74</v>
      </c>
      <c r="C85" s="5676" t="s">
        <v>75</v>
      </c>
      <c r="D85" s="5701">
        <v>0</v>
      </c>
      <c r="E85" s="5702">
        <v>0</v>
      </c>
    </row>
    <row r="86" spans="2:5" ht="13.5" thickBot="1">
      <c r="B86" s="5691" t="s">
        <v>76</v>
      </c>
      <c r="C86" s="5692" t="s">
        <v>77</v>
      </c>
      <c r="D86" s="5705">
        <v>0</v>
      </c>
      <c r="E86" s="5706">
        <v>0</v>
      </c>
    </row>
    <row r="87" spans="2:5" ht="26.25" thickBot="1">
      <c r="B87" s="5693" t="s">
        <v>32</v>
      </c>
      <c r="C87" s="5694" t="s">
        <v>78</v>
      </c>
      <c r="D87" s="5695">
        <v>0</v>
      </c>
      <c r="E87" s="5696">
        <v>0</v>
      </c>
    </row>
    <row r="88" spans="2:5" ht="13.5" thickBot="1">
      <c r="B88" s="5672" t="s">
        <v>79</v>
      </c>
      <c r="C88" s="5673" t="s">
        <v>80</v>
      </c>
      <c r="D88" s="5674">
        <v>0</v>
      </c>
      <c r="E88" s="5686">
        <v>0</v>
      </c>
    </row>
    <row r="89" spans="2:5" ht="13.5" thickBot="1">
      <c r="B89" s="5672" t="s">
        <v>81</v>
      </c>
      <c r="C89" s="5673" t="s">
        <v>82</v>
      </c>
      <c r="D89" s="5674">
        <v>0</v>
      </c>
      <c r="E89" s="5686">
        <v>0</v>
      </c>
    </row>
    <row r="90" spans="2:5" ht="13.5" thickBot="1">
      <c r="B90" s="5672" t="s">
        <v>83</v>
      </c>
      <c r="C90" s="5673" t="s">
        <v>84</v>
      </c>
      <c r="D90" s="5674">
        <v>0</v>
      </c>
      <c r="E90" s="5698">
        <v>0</v>
      </c>
    </row>
    <row r="91" spans="2:5">
      <c r="B91" s="5672" t="s">
        <v>85</v>
      </c>
      <c r="C91" s="5673" t="s">
        <v>86</v>
      </c>
      <c r="D91" s="5674">
        <v>0</v>
      </c>
      <c r="E91" s="5697">
        <v>0</v>
      </c>
    </row>
    <row r="92" spans="2:5">
      <c r="B92" s="5675" t="s">
        <v>5</v>
      </c>
      <c r="C92" s="5676" t="s">
        <v>87</v>
      </c>
      <c r="D92" s="5701">
        <v>0</v>
      </c>
      <c r="E92" s="5702">
        <v>0</v>
      </c>
    </row>
    <row r="93" spans="2:5">
      <c r="B93" s="5675" t="s">
        <v>7</v>
      </c>
      <c r="C93" s="5676" t="s">
        <v>88</v>
      </c>
      <c r="D93" s="5701">
        <v>0</v>
      </c>
      <c r="E93" s="5702">
        <v>0</v>
      </c>
    </row>
    <row r="94" spans="2:5" ht="13.5" thickBot="1">
      <c r="B94" s="5677" t="s">
        <v>9</v>
      </c>
      <c r="C94" s="5678" t="s">
        <v>89</v>
      </c>
      <c r="D94" s="5707">
        <v>0</v>
      </c>
      <c r="E94" s="5708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>
  <dimension ref="B1:H94"/>
  <sheetViews>
    <sheetView topLeftCell="A64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customWidth="1"/>
    <col min="8" max="8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198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13565108.82</v>
      </c>
      <c r="E9" s="23">
        <f>E10+E11+E12+E13</f>
        <v>7290340.7199999997</v>
      </c>
    </row>
    <row r="10" spans="2:5">
      <c r="B10" s="14" t="s">
        <v>5</v>
      </c>
      <c r="C10" s="93" t="s">
        <v>6</v>
      </c>
      <c r="D10" s="175">
        <v>13565108.82</v>
      </c>
      <c r="E10" s="226">
        <v>7290340.7199999997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13565108.82</v>
      </c>
      <c r="E20" s="229">
        <f>E9-E16</f>
        <v>7290340.7199999997</v>
      </c>
      <c r="F20" s="168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1462570.22</v>
      </c>
      <c r="E24" s="23">
        <f>D20</f>
        <v>13565108.82</v>
      </c>
    </row>
    <row r="25" spans="2:8">
      <c r="B25" s="21" t="s">
        <v>25</v>
      </c>
      <c r="C25" s="22" t="s">
        <v>26</v>
      </c>
      <c r="D25" s="95">
        <v>12216728.369999999</v>
      </c>
      <c r="E25" s="110">
        <v>-5842517.0099999998</v>
      </c>
      <c r="F25" s="92"/>
      <c r="H25" s="92"/>
    </row>
    <row r="26" spans="2:8">
      <c r="B26" s="24" t="s">
        <v>27</v>
      </c>
      <c r="C26" s="25" t="s">
        <v>28</v>
      </c>
      <c r="D26" s="96">
        <v>14706214.789999999</v>
      </c>
      <c r="E26" s="111">
        <v>3990119.25</v>
      </c>
      <c r="F26" s="92"/>
      <c r="G26" s="92"/>
    </row>
    <row r="27" spans="2:8">
      <c r="B27" s="26" t="s">
        <v>5</v>
      </c>
      <c r="C27" s="15" t="s">
        <v>29</v>
      </c>
      <c r="D27" s="175">
        <v>9243762.6999999993</v>
      </c>
      <c r="E27" s="231">
        <v>1284300.93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>
        <v>5462452.0899999999</v>
      </c>
      <c r="E29" s="231">
        <v>2705818.32</v>
      </c>
      <c r="F29" s="92"/>
    </row>
    <row r="30" spans="2:8">
      <c r="B30" s="24" t="s">
        <v>32</v>
      </c>
      <c r="C30" s="27" t="s">
        <v>33</v>
      </c>
      <c r="D30" s="96">
        <v>2489486.4199999995</v>
      </c>
      <c r="E30" s="111">
        <v>9832636.2599999998</v>
      </c>
    </row>
    <row r="31" spans="2:8">
      <c r="B31" s="26" t="s">
        <v>5</v>
      </c>
      <c r="C31" s="15" t="s">
        <v>34</v>
      </c>
      <c r="D31" s="175">
        <v>2278372.86</v>
      </c>
      <c r="E31" s="231">
        <v>1928930.17</v>
      </c>
      <c r="G31" s="92"/>
    </row>
    <row r="32" spans="2:8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974.53</v>
      </c>
      <c r="E33" s="231">
        <v>5765.25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89177.88</v>
      </c>
      <c r="E35" s="231">
        <v>184500.89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120961.15</v>
      </c>
      <c r="E37" s="231">
        <v>7713439.9500000002</v>
      </c>
    </row>
    <row r="38" spans="2:6">
      <c r="B38" s="21" t="s">
        <v>44</v>
      </c>
      <c r="C38" s="22" t="s">
        <v>45</v>
      </c>
      <c r="D38" s="95">
        <v>-114189.77</v>
      </c>
      <c r="E38" s="23">
        <v>-432251.09</v>
      </c>
    </row>
    <row r="39" spans="2:6" ht="13.5" thickBot="1">
      <c r="B39" s="30" t="s">
        <v>46</v>
      </c>
      <c r="C39" s="31" t="s">
        <v>47</v>
      </c>
      <c r="D39" s="97">
        <v>13565108.82</v>
      </c>
      <c r="E39" s="242">
        <f>E24+E25+E38</f>
        <v>7290340.7200000007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107305.22500000001</v>
      </c>
      <c r="E44" s="144">
        <v>964801.48100000003</v>
      </c>
    </row>
    <row r="45" spans="2:6" ht="13.5" thickBot="1">
      <c r="B45" s="41" t="s">
        <v>7</v>
      </c>
      <c r="C45" s="49" t="s">
        <v>52</v>
      </c>
      <c r="D45" s="143">
        <v>964801.48100000003</v>
      </c>
      <c r="E45" s="148">
        <v>542839.96400000004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13.63</v>
      </c>
      <c r="E47" s="150">
        <v>14.06</v>
      </c>
    </row>
    <row r="48" spans="2:6">
      <c r="B48" s="39" t="s">
        <v>7</v>
      </c>
      <c r="C48" s="48" t="s">
        <v>54</v>
      </c>
      <c r="D48" s="160">
        <v>13.22</v>
      </c>
      <c r="E48" s="154">
        <v>12.8</v>
      </c>
    </row>
    <row r="49" spans="2:5">
      <c r="B49" s="39" t="s">
        <v>9</v>
      </c>
      <c r="C49" s="48" t="s">
        <v>55</v>
      </c>
      <c r="D49" s="160">
        <v>14.46</v>
      </c>
      <c r="E49" s="154">
        <v>14.46</v>
      </c>
    </row>
    <row r="50" spans="2:5" ht="13.5" thickBot="1">
      <c r="B50" s="41" t="s">
        <v>11</v>
      </c>
      <c r="C50" s="49" t="s">
        <v>52</v>
      </c>
      <c r="D50" s="143">
        <v>14.06</v>
      </c>
      <c r="E50" s="152">
        <v>13.43</v>
      </c>
    </row>
    <row r="51" spans="2:5" ht="13.5" thickBot="1">
      <c r="B51" s="32"/>
      <c r="C51" s="33"/>
      <c r="D51" s="153"/>
      <c r="E51" s="153"/>
    </row>
    <row r="52" spans="2:5" ht="16.5" thickBot="1">
      <c r="B52" s="5679"/>
      <c r="C52" s="5680" t="s">
        <v>56</v>
      </c>
      <c r="D52" s="5681"/>
      <c r="E52" s="5671"/>
    </row>
    <row r="53" spans="2:5" ht="23.25" customHeight="1" thickBot="1">
      <c r="B53" s="6368" t="s">
        <v>57</v>
      </c>
      <c r="C53" s="6369"/>
      <c r="D53" s="5682" t="s">
        <v>58</v>
      </c>
      <c r="E53" s="5683" t="s">
        <v>59</v>
      </c>
    </row>
    <row r="54" spans="2:5" ht="13.5" thickBot="1">
      <c r="B54" s="5684" t="s">
        <v>27</v>
      </c>
      <c r="C54" s="5673" t="s">
        <v>60</v>
      </c>
      <c r="D54" s="5709">
        <v>7290340.7199999997</v>
      </c>
      <c r="E54" s="5710">
        <v>1</v>
      </c>
    </row>
    <row r="55" spans="2:5" ht="25.5">
      <c r="B55" s="5687" t="s">
        <v>5</v>
      </c>
      <c r="C55" s="5688" t="s">
        <v>61</v>
      </c>
      <c r="D55" s="5699">
        <v>0</v>
      </c>
      <c r="E55" s="5700">
        <v>0</v>
      </c>
    </row>
    <row r="56" spans="2:5">
      <c r="B56" s="5675" t="s">
        <v>268</v>
      </c>
      <c r="C56" s="245" t="s">
        <v>269</v>
      </c>
      <c r="D56" s="5701">
        <v>0</v>
      </c>
      <c r="E56" s="5702">
        <v>0</v>
      </c>
    </row>
    <row r="57" spans="2:5">
      <c r="B57" s="246" t="s">
        <v>270</v>
      </c>
      <c r="C57" s="245" t="s">
        <v>271</v>
      </c>
      <c r="D57" s="5701">
        <v>0</v>
      </c>
      <c r="E57" s="5702">
        <v>0</v>
      </c>
    </row>
    <row r="58" spans="2:5">
      <c r="B58" s="246" t="s">
        <v>272</v>
      </c>
      <c r="C58" s="245" t="s">
        <v>273</v>
      </c>
      <c r="D58" s="247">
        <v>0</v>
      </c>
      <c r="E58" s="5702">
        <v>0</v>
      </c>
    </row>
    <row r="59" spans="2:5" ht="25.5">
      <c r="B59" s="5675" t="s">
        <v>7</v>
      </c>
      <c r="C59" s="5676" t="s">
        <v>62</v>
      </c>
      <c r="D59" s="5701">
        <v>0</v>
      </c>
      <c r="E59" s="5702">
        <v>0</v>
      </c>
    </row>
    <row r="60" spans="2:5">
      <c r="B60" s="5675" t="s">
        <v>9</v>
      </c>
      <c r="C60" s="5676" t="s">
        <v>63</v>
      </c>
      <c r="D60" s="5701">
        <v>0</v>
      </c>
      <c r="E60" s="5702">
        <v>0</v>
      </c>
    </row>
    <row r="61" spans="2:5" ht="24" customHeight="1">
      <c r="B61" s="5675" t="s">
        <v>274</v>
      </c>
      <c r="C61" s="5676" t="s">
        <v>275</v>
      </c>
      <c r="D61" s="5701">
        <v>0</v>
      </c>
      <c r="E61" s="5702">
        <v>0</v>
      </c>
    </row>
    <row r="62" spans="2:5">
      <c r="B62" s="5675" t="s">
        <v>276</v>
      </c>
      <c r="C62" s="5676" t="s">
        <v>16</v>
      </c>
      <c r="D62" s="5701">
        <v>0</v>
      </c>
      <c r="E62" s="5702">
        <v>0</v>
      </c>
    </row>
    <row r="63" spans="2:5">
      <c r="B63" s="5675" t="s">
        <v>11</v>
      </c>
      <c r="C63" s="5676" t="s">
        <v>64</v>
      </c>
      <c r="D63" s="5701">
        <v>0</v>
      </c>
      <c r="E63" s="5702">
        <v>0</v>
      </c>
    </row>
    <row r="64" spans="2:5">
      <c r="B64" s="5675" t="s">
        <v>13</v>
      </c>
      <c r="C64" s="5676" t="s">
        <v>275</v>
      </c>
      <c r="D64" s="5701">
        <v>0</v>
      </c>
      <c r="E64" s="5702">
        <v>0</v>
      </c>
    </row>
    <row r="65" spans="2:5">
      <c r="B65" s="5675" t="s">
        <v>15</v>
      </c>
      <c r="C65" s="5676" t="s">
        <v>16</v>
      </c>
      <c r="D65" s="5701">
        <v>0</v>
      </c>
      <c r="E65" s="5702">
        <v>0</v>
      </c>
    </row>
    <row r="66" spans="2:5">
      <c r="B66" s="5675" t="s">
        <v>38</v>
      </c>
      <c r="C66" s="5676" t="s">
        <v>65</v>
      </c>
      <c r="D66" s="5701">
        <v>0</v>
      </c>
      <c r="E66" s="5702">
        <v>0</v>
      </c>
    </row>
    <row r="67" spans="2:5">
      <c r="B67" s="5689" t="s">
        <v>40</v>
      </c>
      <c r="C67" s="5690" t="s">
        <v>66</v>
      </c>
      <c r="D67" s="5711">
        <v>7290340.7199999997</v>
      </c>
      <c r="E67" s="5712">
        <v>1</v>
      </c>
    </row>
    <row r="68" spans="2:5">
      <c r="B68" s="5689" t="s">
        <v>277</v>
      </c>
      <c r="C68" s="5690" t="s">
        <v>278</v>
      </c>
      <c r="D68" s="5713">
        <v>7290340.7199999997</v>
      </c>
      <c r="E68" s="5714">
        <v>1</v>
      </c>
    </row>
    <row r="69" spans="2:5">
      <c r="B69" s="5689" t="s">
        <v>279</v>
      </c>
      <c r="C69" s="5690" t="s">
        <v>280</v>
      </c>
      <c r="D69" s="5703">
        <v>0</v>
      </c>
      <c r="E69" s="5704">
        <v>0</v>
      </c>
    </row>
    <row r="70" spans="2:5">
      <c r="B70" s="5689" t="s">
        <v>281</v>
      </c>
      <c r="C70" s="5690" t="s">
        <v>282</v>
      </c>
      <c r="D70" s="5703">
        <v>0</v>
      </c>
      <c r="E70" s="5704">
        <v>0</v>
      </c>
    </row>
    <row r="71" spans="2:5">
      <c r="B71" s="5689" t="s">
        <v>283</v>
      </c>
      <c r="C71" s="5690" t="s">
        <v>284</v>
      </c>
      <c r="D71" s="5703">
        <v>0</v>
      </c>
      <c r="E71" s="5704">
        <v>0</v>
      </c>
    </row>
    <row r="72" spans="2:5" ht="25.5">
      <c r="B72" s="5689" t="s">
        <v>42</v>
      </c>
      <c r="C72" s="5690" t="s">
        <v>67</v>
      </c>
      <c r="D72" s="5703">
        <v>0</v>
      </c>
      <c r="E72" s="5704">
        <v>0</v>
      </c>
    </row>
    <row r="73" spans="2:5">
      <c r="B73" s="5689" t="s">
        <v>285</v>
      </c>
      <c r="C73" s="5690" t="s">
        <v>286</v>
      </c>
      <c r="D73" s="5703">
        <v>0</v>
      </c>
      <c r="E73" s="5704">
        <v>0</v>
      </c>
    </row>
    <row r="74" spans="2:5">
      <c r="B74" s="5689" t="s">
        <v>287</v>
      </c>
      <c r="C74" s="5690" t="s">
        <v>288</v>
      </c>
      <c r="D74" s="5703">
        <v>0</v>
      </c>
      <c r="E74" s="5704">
        <v>0</v>
      </c>
    </row>
    <row r="75" spans="2:5">
      <c r="B75" s="5689" t="s">
        <v>289</v>
      </c>
      <c r="C75" s="5690" t="s">
        <v>290</v>
      </c>
      <c r="D75" s="5701">
        <v>0</v>
      </c>
      <c r="E75" s="5704">
        <v>0</v>
      </c>
    </row>
    <row r="76" spans="2:5">
      <c r="B76" s="5689" t="s">
        <v>291</v>
      </c>
      <c r="C76" s="5690" t="s">
        <v>292</v>
      </c>
      <c r="D76" s="5703">
        <v>0</v>
      </c>
      <c r="E76" s="5704">
        <v>0</v>
      </c>
    </row>
    <row r="77" spans="2:5">
      <c r="B77" s="5689" t="s">
        <v>293</v>
      </c>
      <c r="C77" s="5690" t="s">
        <v>294</v>
      </c>
      <c r="D77" s="5703">
        <v>0</v>
      </c>
      <c r="E77" s="5704">
        <v>0</v>
      </c>
    </row>
    <row r="78" spans="2:5">
      <c r="B78" s="5689" t="s">
        <v>68</v>
      </c>
      <c r="C78" s="5690" t="s">
        <v>69</v>
      </c>
      <c r="D78" s="5703">
        <v>0</v>
      </c>
      <c r="E78" s="5704">
        <v>0</v>
      </c>
    </row>
    <row r="79" spans="2:5">
      <c r="B79" s="5675" t="s">
        <v>70</v>
      </c>
      <c r="C79" s="5676" t="s">
        <v>71</v>
      </c>
      <c r="D79" s="5701">
        <v>0</v>
      </c>
      <c r="E79" s="5702">
        <v>0</v>
      </c>
    </row>
    <row r="80" spans="2:5">
      <c r="B80" s="5675" t="s">
        <v>295</v>
      </c>
      <c r="C80" s="5676" t="s">
        <v>296</v>
      </c>
      <c r="D80" s="5701">
        <v>0</v>
      </c>
      <c r="E80" s="5702">
        <v>0</v>
      </c>
    </row>
    <row r="81" spans="2:5">
      <c r="B81" s="5675" t="s">
        <v>297</v>
      </c>
      <c r="C81" s="5676" t="s">
        <v>298</v>
      </c>
      <c r="D81" s="5701">
        <v>0</v>
      </c>
      <c r="E81" s="5702">
        <v>0</v>
      </c>
    </row>
    <row r="82" spans="2:5">
      <c r="B82" s="5675" t="s">
        <v>299</v>
      </c>
      <c r="C82" s="5676" t="s">
        <v>300</v>
      </c>
      <c r="D82" s="5701">
        <v>0</v>
      </c>
      <c r="E82" s="5702">
        <v>0</v>
      </c>
    </row>
    <row r="83" spans="2:5">
      <c r="B83" s="5675" t="s">
        <v>301</v>
      </c>
      <c r="C83" s="5676" t="s">
        <v>302</v>
      </c>
      <c r="D83" s="5701">
        <v>0</v>
      </c>
      <c r="E83" s="5702">
        <v>0</v>
      </c>
    </row>
    <row r="84" spans="2:5">
      <c r="B84" s="5675" t="s">
        <v>72</v>
      </c>
      <c r="C84" s="5676" t="s">
        <v>73</v>
      </c>
      <c r="D84" s="5701">
        <v>0</v>
      </c>
      <c r="E84" s="5702">
        <v>0</v>
      </c>
    </row>
    <row r="85" spans="2:5">
      <c r="B85" s="5675" t="s">
        <v>74</v>
      </c>
      <c r="C85" s="5676" t="s">
        <v>75</v>
      </c>
      <c r="D85" s="5701">
        <v>0</v>
      </c>
      <c r="E85" s="5702">
        <v>0</v>
      </c>
    </row>
    <row r="86" spans="2:5" ht="13.5" thickBot="1">
      <c r="B86" s="5691" t="s">
        <v>76</v>
      </c>
      <c r="C86" s="5692" t="s">
        <v>77</v>
      </c>
      <c r="D86" s="5705">
        <v>0</v>
      </c>
      <c r="E86" s="5706">
        <v>0</v>
      </c>
    </row>
    <row r="87" spans="2:5" ht="26.25" thickBot="1">
      <c r="B87" s="5693" t="s">
        <v>32</v>
      </c>
      <c r="C87" s="5694" t="s">
        <v>78</v>
      </c>
      <c r="D87" s="5695">
        <v>0</v>
      </c>
      <c r="E87" s="5696">
        <v>0</v>
      </c>
    </row>
    <row r="88" spans="2:5" ht="13.5" thickBot="1">
      <c r="B88" s="5672" t="s">
        <v>79</v>
      </c>
      <c r="C88" s="5673" t="s">
        <v>80</v>
      </c>
      <c r="D88" s="5674">
        <v>0</v>
      </c>
      <c r="E88" s="5686">
        <v>0</v>
      </c>
    </row>
    <row r="89" spans="2:5" ht="13.5" thickBot="1">
      <c r="B89" s="5672" t="s">
        <v>81</v>
      </c>
      <c r="C89" s="5673" t="s">
        <v>82</v>
      </c>
      <c r="D89" s="5674">
        <v>0</v>
      </c>
      <c r="E89" s="5686">
        <v>0</v>
      </c>
    </row>
    <row r="90" spans="2:5" ht="13.5" thickBot="1">
      <c r="B90" s="5672" t="s">
        <v>83</v>
      </c>
      <c r="C90" s="5673" t="s">
        <v>84</v>
      </c>
      <c r="D90" s="5674">
        <v>0</v>
      </c>
      <c r="E90" s="5698">
        <v>0</v>
      </c>
    </row>
    <row r="91" spans="2:5">
      <c r="B91" s="5672" t="s">
        <v>85</v>
      </c>
      <c r="C91" s="5673" t="s">
        <v>86</v>
      </c>
      <c r="D91" s="5718">
        <v>7290340.7199999997</v>
      </c>
      <c r="E91" s="5740">
        <v>1</v>
      </c>
    </row>
    <row r="92" spans="2:5">
      <c r="B92" s="5675" t="s">
        <v>5</v>
      </c>
      <c r="C92" s="5676" t="s">
        <v>87</v>
      </c>
      <c r="D92" s="5744">
        <v>0</v>
      </c>
      <c r="E92" s="5745">
        <v>0</v>
      </c>
    </row>
    <row r="93" spans="2:5">
      <c r="B93" s="5675" t="s">
        <v>7</v>
      </c>
      <c r="C93" s="5676" t="s">
        <v>88</v>
      </c>
      <c r="D93" s="5744">
        <v>7290340.7199999997</v>
      </c>
      <c r="E93" s="5745">
        <v>1</v>
      </c>
    </row>
    <row r="94" spans="2:5" ht="13.5" thickBot="1">
      <c r="B94" s="5677" t="s">
        <v>9</v>
      </c>
      <c r="C94" s="5678" t="s">
        <v>89</v>
      </c>
      <c r="D94" s="5707">
        <v>0</v>
      </c>
      <c r="E94" s="5708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3.xml><?xml version="1.0" encoding="utf-8"?>
<worksheet xmlns="http://schemas.openxmlformats.org/spreadsheetml/2006/main" xmlns:r="http://schemas.openxmlformats.org/officeDocument/2006/relationships">
  <dimension ref="B1:H94"/>
  <sheetViews>
    <sheetView topLeftCell="A49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8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199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19854111.859999999</v>
      </c>
      <c r="E9" s="23">
        <f>E10+E11+E12+E13</f>
        <v>11898794.42</v>
      </c>
    </row>
    <row r="10" spans="2:5">
      <c r="B10" s="14" t="s">
        <v>5</v>
      </c>
      <c r="C10" s="93" t="s">
        <v>6</v>
      </c>
      <c r="D10" s="175">
        <v>19854111.859999999</v>
      </c>
      <c r="E10" s="226">
        <v>11898794.42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19854111.859999999</v>
      </c>
      <c r="E20" s="229">
        <f>E9-E16</f>
        <v>11898794.42</v>
      </c>
      <c r="F20" s="168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3373302.43</v>
      </c>
      <c r="E24" s="23">
        <f>D20</f>
        <v>19854111.859999999</v>
      </c>
      <c r="G24" s="92"/>
    </row>
    <row r="25" spans="2:8">
      <c r="B25" s="21" t="s">
        <v>25</v>
      </c>
      <c r="C25" s="22" t="s">
        <v>26</v>
      </c>
      <c r="D25" s="95">
        <v>16390850.610000003</v>
      </c>
      <c r="E25" s="110">
        <v>-7444212.7999999998</v>
      </c>
      <c r="F25" s="92"/>
      <c r="H25" s="92"/>
    </row>
    <row r="26" spans="2:8">
      <c r="B26" s="24" t="s">
        <v>27</v>
      </c>
      <c r="C26" s="25" t="s">
        <v>28</v>
      </c>
      <c r="D26" s="96">
        <v>17245935.900000002</v>
      </c>
      <c r="E26" s="111">
        <v>3317726.5</v>
      </c>
      <c r="F26" s="92"/>
      <c r="G26" s="92"/>
    </row>
    <row r="27" spans="2:8">
      <c r="B27" s="26" t="s">
        <v>5</v>
      </c>
      <c r="C27" s="15" t="s">
        <v>29</v>
      </c>
      <c r="D27" s="175">
        <v>15245177.550000001</v>
      </c>
      <c r="E27" s="231">
        <v>3102720.26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>
        <v>2000758.3499999999</v>
      </c>
      <c r="E29" s="231">
        <v>215006.24</v>
      </c>
      <c r="F29" s="92"/>
    </row>
    <row r="30" spans="2:8">
      <c r="B30" s="24" t="s">
        <v>32</v>
      </c>
      <c r="C30" s="27" t="s">
        <v>33</v>
      </c>
      <c r="D30" s="96">
        <v>855085.29</v>
      </c>
      <c r="E30" s="111">
        <v>10761939.300000001</v>
      </c>
    </row>
    <row r="31" spans="2:8">
      <c r="B31" s="26" t="s">
        <v>5</v>
      </c>
      <c r="C31" s="15" t="s">
        <v>34</v>
      </c>
      <c r="D31" s="175"/>
      <c r="E31" s="231">
        <v>1891551.51</v>
      </c>
      <c r="G31" s="92"/>
    </row>
    <row r="32" spans="2:8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2135.0500000000002</v>
      </c>
      <c r="E33" s="231">
        <v>9174.01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177835.08</v>
      </c>
      <c r="E35" s="231">
        <v>237370.53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675115.16</v>
      </c>
      <c r="E37" s="231">
        <v>8623843.25</v>
      </c>
    </row>
    <row r="38" spans="2:6">
      <c r="B38" s="21" t="s">
        <v>44</v>
      </c>
      <c r="C38" s="22" t="s">
        <v>45</v>
      </c>
      <c r="D38" s="95">
        <v>89958.82</v>
      </c>
      <c r="E38" s="23">
        <v>-511104.64</v>
      </c>
    </row>
    <row r="39" spans="2:6" ht="13.5" thickBot="1">
      <c r="B39" s="30" t="s">
        <v>46</v>
      </c>
      <c r="C39" s="31" t="s">
        <v>47</v>
      </c>
      <c r="D39" s="97">
        <v>19854111.860000003</v>
      </c>
      <c r="E39" s="242">
        <f>E24+E25+E38</f>
        <v>11898794.419999998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40578.641000000003</v>
      </c>
      <c r="E44" s="144">
        <v>233522.84</v>
      </c>
    </row>
    <row r="45" spans="2:6" ht="13.5" thickBot="1">
      <c r="B45" s="41" t="s">
        <v>7</v>
      </c>
      <c r="C45" s="49" t="s">
        <v>52</v>
      </c>
      <c r="D45" s="143">
        <v>233522.84</v>
      </c>
      <c r="E45" s="148">
        <v>146230.72899999999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83.13</v>
      </c>
      <c r="E47" s="150">
        <v>85.02</v>
      </c>
    </row>
    <row r="48" spans="2:6">
      <c r="B48" s="39" t="s">
        <v>7</v>
      </c>
      <c r="C48" s="48" t="s">
        <v>54</v>
      </c>
      <c r="D48" s="160">
        <v>80.39</v>
      </c>
      <c r="E48" s="154">
        <v>77.489999999999995</v>
      </c>
    </row>
    <row r="49" spans="2:5">
      <c r="B49" s="39" t="s">
        <v>9</v>
      </c>
      <c r="C49" s="48" t="s">
        <v>55</v>
      </c>
      <c r="D49" s="160">
        <v>87.22</v>
      </c>
      <c r="E49" s="154">
        <v>87.2</v>
      </c>
    </row>
    <row r="50" spans="2:5" ht="13.5" thickBot="1">
      <c r="B50" s="41" t="s">
        <v>11</v>
      </c>
      <c r="C50" s="49" t="s">
        <v>52</v>
      </c>
      <c r="D50" s="143">
        <v>85.02</v>
      </c>
      <c r="E50" s="152">
        <v>81.37</v>
      </c>
    </row>
    <row r="51" spans="2:5" ht="13.5" thickBot="1">
      <c r="B51" s="32"/>
      <c r="C51" s="33"/>
      <c r="D51" s="153"/>
      <c r="E51" s="153"/>
    </row>
    <row r="52" spans="2:5" ht="16.5" thickBot="1">
      <c r="B52" s="5723"/>
      <c r="C52" s="5724" t="s">
        <v>56</v>
      </c>
      <c r="D52" s="5725"/>
      <c r="E52" s="5715"/>
    </row>
    <row r="53" spans="2:5" ht="23.25" customHeight="1" thickBot="1">
      <c r="B53" s="6368" t="s">
        <v>57</v>
      </c>
      <c r="C53" s="6369"/>
      <c r="D53" s="5726" t="s">
        <v>58</v>
      </c>
      <c r="E53" s="5727" t="s">
        <v>59</v>
      </c>
    </row>
    <row r="54" spans="2:5" ht="13.5" thickBot="1">
      <c r="B54" s="5728" t="s">
        <v>27</v>
      </c>
      <c r="C54" s="5717" t="s">
        <v>60</v>
      </c>
      <c r="D54" s="5752">
        <v>11898794.42</v>
      </c>
      <c r="E54" s="5753">
        <v>1</v>
      </c>
    </row>
    <row r="55" spans="2:5" ht="25.5">
      <c r="B55" s="5730" t="s">
        <v>5</v>
      </c>
      <c r="C55" s="5731" t="s">
        <v>61</v>
      </c>
      <c r="D55" s="5742">
        <v>0</v>
      </c>
      <c r="E55" s="5743">
        <v>0</v>
      </c>
    </row>
    <row r="56" spans="2:5">
      <c r="B56" s="5719" t="s">
        <v>268</v>
      </c>
      <c r="C56" s="245" t="s">
        <v>269</v>
      </c>
      <c r="D56" s="5744">
        <v>0</v>
      </c>
      <c r="E56" s="5745">
        <v>0</v>
      </c>
    </row>
    <row r="57" spans="2:5">
      <c r="B57" s="246" t="s">
        <v>270</v>
      </c>
      <c r="C57" s="245" t="s">
        <v>271</v>
      </c>
      <c r="D57" s="5744">
        <v>0</v>
      </c>
      <c r="E57" s="5745">
        <v>0</v>
      </c>
    </row>
    <row r="58" spans="2:5">
      <c r="B58" s="246" t="s">
        <v>272</v>
      </c>
      <c r="C58" s="245" t="s">
        <v>273</v>
      </c>
      <c r="D58" s="247">
        <v>0</v>
      </c>
      <c r="E58" s="5745">
        <v>0</v>
      </c>
    </row>
    <row r="59" spans="2:5" ht="25.5">
      <c r="B59" s="5719" t="s">
        <v>7</v>
      </c>
      <c r="C59" s="5720" t="s">
        <v>62</v>
      </c>
      <c r="D59" s="5744">
        <v>0</v>
      </c>
      <c r="E59" s="5745">
        <v>0</v>
      </c>
    </row>
    <row r="60" spans="2:5">
      <c r="B60" s="5719" t="s">
        <v>9</v>
      </c>
      <c r="C60" s="5720" t="s">
        <v>63</v>
      </c>
      <c r="D60" s="5744">
        <v>0</v>
      </c>
      <c r="E60" s="5745">
        <v>0</v>
      </c>
    </row>
    <row r="61" spans="2:5" ht="24" customHeight="1">
      <c r="B61" s="5719" t="s">
        <v>274</v>
      </c>
      <c r="C61" s="5720" t="s">
        <v>275</v>
      </c>
      <c r="D61" s="5744">
        <v>0</v>
      </c>
      <c r="E61" s="5745">
        <v>0</v>
      </c>
    </row>
    <row r="62" spans="2:5">
      <c r="B62" s="5719" t="s">
        <v>276</v>
      </c>
      <c r="C62" s="5720" t="s">
        <v>16</v>
      </c>
      <c r="D62" s="5744">
        <v>0</v>
      </c>
      <c r="E62" s="5745">
        <v>0</v>
      </c>
    </row>
    <row r="63" spans="2:5">
      <c r="B63" s="5719" t="s">
        <v>11</v>
      </c>
      <c r="C63" s="5720" t="s">
        <v>64</v>
      </c>
      <c r="D63" s="5744">
        <v>0</v>
      </c>
      <c r="E63" s="5745">
        <v>0</v>
      </c>
    </row>
    <row r="64" spans="2:5">
      <c r="B64" s="5719" t="s">
        <v>13</v>
      </c>
      <c r="C64" s="5720" t="s">
        <v>275</v>
      </c>
      <c r="D64" s="5744">
        <v>0</v>
      </c>
      <c r="E64" s="5745">
        <v>0</v>
      </c>
    </row>
    <row r="65" spans="2:5">
      <c r="B65" s="5719" t="s">
        <v>15</v>
      </c>
      <c r="C65" s="5720" t="s">
        <v>16</v>
      </c>
      <c r="D65" s="5744">
        <v>0</v>
      </c>
      <c r="E65" s="5745">
        <v>0</v>
      </c>
    </row>
    <row r="66" spans="2:5">
      <c r="B66" s="5719" t="s">
        <v>38</v>
      </c>
      <c r="C66" s="5720" t="s">
        <v>65</v>
      </c>
      <c r="D66" s="5744">
        <v>0</v>
      </c>
      <c r="E66" s="5745">
        <v>0</v>
      </c>
    </row>
    <row r="67" spans="2:5">
      <c r="B67" s="5732" t="s">
        <v>40</v>
      </c>
      <c r="C67" s="5733" t="s">
        <v>66</v>
      </c>
      <c r="D67" s="5754">
        <v>11898794.42</v>
      </c>
      <c r="E67" s="5755">
        <v>1</v>
      </c>
    </row>
    <row r="68" spans="2:5">
      <c r="B68" s="5732" t="s">
        <v>277</v>
      </c>
      <c r="C68" s="5733" t="s">
        <v>278</v>
      </c>
      <c r="D68" s="5756">
        <v>11898794.42</v>
      </c>
      <c r="E68" s="5757">
        <v>1</v>
      </c>
    </row>
    <row r="69" spans="2:5">
      <c r="B69" s="5732" t="s">
        <v>279</v>
      </c>
      <c r="C69" s="5733" t="s">
        <v>280</v>
      </c>
      <c r="D69" s="5746">
        <v>0</v>
      </c>
      <c r="E69" s="5747">
        <v>0</v>
      </c>
    </row>
    <row r="70" spans="2:5">
      <c r="B70" s="5732" t="s">
        <v>281</v>
      </c>
      <c r="C70" s="5733" t="s">
        <v>282</v>
      </c>
      <c r="D70" s="5746">
        <v>0</v>
      </c>
      <c r="E70" s="5747">
        <v>0</v>
      </c>
    </row>
    <row r="71" spans="2:5">
      <c r="B71" s="5732" t="s">
        <v>283</v>
      </c>
      <c r="C71" s="5733" t="s">
        <v>284</v>
      </c>
      <c r="D71" s="5746">
        <v>0</v>
      </c>
      <c r="E71" s="5747">
        <v>0</v>
      </c>
    </row>
    <row r="72" spans="2:5" ht="25.5">
      <c r="B72" s="5732" t="s">
        <v>42</v>
      </c>
      <c r="C72" s="5733" t="s">
        <v>67</v>
      </c>
      <c r="D72" s="5746">
        <v>0</v>
      </c>
      <c r="E72" s="5747">
        <v>0</v>
      </c>
    </row>
    <row r="73" spans="2:5">
      <c r="B73" s="5732" t="s">
        <v>285</v>
      </c>
      <c r="C73" s="5733" t="s">
        <v>286</v>
      </c>
      <c r="D73" s="5746">
        <v>0</v>
      </c>
      <c r="E73" s="5747">
        <v>0</v>
      </c>
    </row>
    <row r="74" spans="2:5">
      <c r="B74" s="5732" t="s">
        <v>287</v>
      </c>
      <c r="C74" s="5733" t="s">
        <v>288</v>
      </c>
      <c r="D74" s="5746">
        <v>0</v>
      </c>
      <c r="E74" s="5747">
        <v>0</v>
      </c>
    </row>
    <row r="75" spans="2:5">
      <c r="B75" s="5732" t="s">
        <v>289</v>
      </c>
      <c r="C75" s="5733" t="s">
        <v>290</v>
      </c>
      <c r="D75" s="5744">
        <v>0</v>
      </c>
      <c r="E75" s="5747">
        <v>0</v>
      </c>
    </row>
    <row r="76" spans="2:5">
      <c r="B76" s="5732" t="s">
        <v>291</v>
      </c>
      <c r="C76" s="5733" t="s">
        <v>292</v>
      </c>
      <c r="D76" s="5746">
        <v>0</v>
      </c>
      <c r="E76" s="5747">
        <v>0</v>
      </c>
    </row>
    <row r="77" spans="2:5">
      <c r="B77" s="5732" t="s">
        <v>293</v>
      </c>
      <c r="C77" s="5733" t="s">
        <v>294</v>
      </c>
      <c r="D77" s="5746">
        <v>0</v>
      </c>
      <c r="E77" s="5747">
        <v>0</v>
      </c>
    </row>
    <row r="78" spans="2:5">
      <c r="B78" s="5732" t="s">
        <v>68</v>
      </c>
      <c r="C78" s="5733" t="s">
        <v>69</v>
      </c>
      <c r="D78" s="5746">
        <v>0</v>
      </c>
      <c r="E78" s="5747">
        <v>0</v>
      </c>
    </row>
    <row r="79" spans="2:5">
      <c r="B79" s="5719" t="s">
        <v>70</v>
      </c>
      <c r="C79" s="5720" t="s">
        <v>71</v>
      </c>
      <c r="D79" s="5744">
        <v>0</v>
      </c>
      <c r="E79" s="5745">
        <v>0</v>
      </c>
    </row>
    <row r="80" spans="2:5">
      <c r="B80" s="5719" t="s">
        <v>295</v>
      </c>
      <c r="C80" s="5720" t="s">
        <v>296</v>
      </c>
      <c r="D80" s="5744">
        <v>0</v>
      </c>
      <c r="E80" s="5745">
        <v>0</v>
      </c>
    </row>
    <row r="81" spans="2:5">
      <c r="B81" s="5719" t="s">
        <v>297</v>
      </c>
      <c r="C81" s="5720" t="s">
        <v>298</v>
      </c>
      <c r="D81" s="5744">
        <v>0</v>
      </c>
      <c r="E81" s="5745">
        <v>0</v>
      </c>
    </row>
    <row r="82" spans="2:5">
      <c r="B82" s="5719" t="s">
        <v>299</v>
      </c>
      <c r="C82" s="5720" t="s">
        <v>300</v>
      </c>
      <c r="D82" s="5744">
        <v>0</v>
      </c>
      <c r="E82" s="5745">
        <v>0</v>
      </c>
    </row>
    <row r="83" spans="2:5">
      <c r="B83" s="5719" t="s">
        <v>301</v>
      </c>
      <c r="C83" s="5720" t="s">
        <v>302</v>
      </c>
      <c r="D83" s="5744">
        <v>0</v>
      </c>
      <c r="E83" s="5745">
        <v>0</v>
      </c>
    </row>
    <row r="84" spans="2:5">
      <c r="B84" s="5719" t="s">
        <v>72</v>
      </c>
      <c r="C84" s="5720" t="s">
        <v>73</v>
      </c>
      <c r="D84" s="5744">
        <v>0</v>
      </c>
      <c r="E84" s="5745">
        <v>0</v>
      </c>
    </row>
    <row r="85" spans="2:5">
      <c r="B85" s="5719" t="s">
        <v>74</v>
      </c>
      <c r="C85" s="5720" t="s">
        <v>75</v>
      </c>
      <c r="D85" s="5744">
        <v>0</v>
      </c>
      <c r="E85" s="5745">
        <v>0</v>
      </c>
    </row>
    <row r="86" spans="2:5" ht="13.5" thickBot="1">
      <c r="B86" s="5734" t="s">
        <v>76</v>
      </c>
      <c r="C86" s="5735" t="s">
        <v>77</v>
      </c>
      <c r="D86" s="5748">
        <v>0</v>
      </c>
      <c r="E86" s="5749">
        <v>0</v>
      </c>
    </row>
    <row r="87" spans="2:5" ht="26.25" thickBot="1">
      <c r="B87" s="5736" t="s">
        <v>32</v>
      </c>
      <c r="C87" s="5737" t="s">
        <v>78</v>
      </c>
      <c r="D87" s="5738">
        <v>0</v>
      </c>
      <c r="E87" s="5739">
        <v>0</v>
      </c>
    </row>
    <row r="88" spans="2:5" ht="13.5" thickBot="1">
      <c r="B88" s="5716" t="s">
        <v>79</v>
      </c>
      <c r="C88" s="5717" t="s">
        <v>80</v>
      </c>
      <c r="D88" s="5718">
        <v>0</v>
      </c>
      <c r="E88" s="5729">
        <v>0</v>
      </c>
    </row>
    <row r="89" spans="2:5" ht="13.5" thickBot="1">
      <c r="B89" s="5716" t="s">
        <v>81</v>
      </c>
      <c r="C89" s="5717" t="s">
        <v>82</v>
      </c>
      <c r="D89" s="5718">
        <v>0</v>
      </c>
      <c r="E89" s="5729">
        <v>0</v>
      </c>
    </row>
    <row r="90" spans="2:5" ht="13.5" thickBot="1">
      <c r="B90" s="5716" t="s">
        <v>83</v>
      </c>
      <c r="C90" s="5717" t="s">
        <v>84</v>
      </c>
      <c r="D90" s="5718">
        <v>0</v>
      </c>
      <c r="E90" s="5741">
        <v>0</v>
      </c>
    </row>
    <row r="91" spans="2:5">
      <c r="B91" s="5716" t="s">
        <v>85</v>
      </c>
      <c r="C91" s="5717" t="s">
        <v>86</v>
      </c>
      <c r="D91" s="5761">
        <v>11898794.42</v>
      </c>
      <c r="E91" s="5783">
        <v>1</v>
      </c>
    </row>
    <row r="92" spans="2:5">
      <c r="B92" s="5719" t="s">
        <v>5</v>
      </c>
      <c r="C92" s="5720" t="s">
        <v>87</v>
      </c>
      <c r="D92" s="5787">
        <v>0</v>
      </c>
      <c r="E92" s="5788">
        <v>0</v>
      </c>
    </row>
    <row r="93" spans="2:5">
      <c r="B93" s="5719" t="s">
        <v>7</v>
      </c>
      <c r="C93" s="5720" t="s">
        <v>88</v>
      </c>
      <c r="D93" s="5787">
        <v>11898794.42</v>
      </c>
      <c r="E93" s="5788">
        <v>1</v>
      </c>
    </row>
    <row r="94" spans="2:5" ht="13.5" thickBot="1">
      <c r="B94" s="5721" t="s">
        <v>9</v>
      </c>
      <c r="C94" s="5722" t="s">
        <v>89</v>
      </c>
      <c r="D94" s="5750">
        <v>0</v>
      </c>
      <c r="E94" s="5751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4.xml><?xml version="1.0" encoding="utf-8"?>
<worksheet xmlns="http://schemas.openxmlformats.org/spreadsheetml/2006/main" xmlns:r="http://schemas.openxmlformats.org/officeDocument/2006/relationships">
  <dimension ref="B1:G94"/>
  <sheetViews>
    <sheetView topLeftCell="A64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71093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242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</f>
        <v>40953.79</v>
      </c>
    </row>
    <row r="10" spans="2:5">
      <c r="B10" s="14" t="s">
        <v>5</v>
      </c>
      <c r="C10" s="93" t="s">
        <v>6</v>
      </c>
      <c r="D10" s="175"/>
      <c r="E10" s="226">
        <v>40953.79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E10</f>
        <v>40953.79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49267.01</v>
      </c>
      <c r="F25" s="92"/>
    </row>
    <row r="26" spans="2:7">
      <c r="B26" s="24" t="s">
        <v>27</v>
      </c>
      <c r="C26" s="25" t="s">
        <v>28</v>
      </c>
      <c r="D26" s="96"/>
      <c r="E26" s="111">
        <v>51519.27</v>
      </c>
      <c r="F26" s="92"/>
      <c r="G26" s="92"/>
    </row>
    <row r="27" spans="2:7">
      <c r="B27" s="26" t="s">
        <v>5</v>
      </c>
      <c r="C27" s="15" t="s">
        <v>29</v>
      </c>
      <c r="D27" s="175"/>
      <c r="E27" s="231">
        <v>51519.27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  <c r="F29" s="92"/>
    </row>
    <row r="30" spans="2:7">
      <c r="B30" s="24" t="s">
        <v>32</v>
      </c>
      <c r="C30" s="27" t="s">
        <v>33</v>
      </c>
      <c r="D30" s="96"/>
      <c r="E30" s="111">
        <v>2252.2600000000002</v>
      </c>
    </row>
    <row r="31" spans="2:7">
      <c r="B31" s="26" t="s">
        <v>5</v>
      </c>
      <c r="C31" s="15" t="s">
        <v>34</v>
      </c>
      <c r="D31" s="175"/>
      <c r="E31" s="231">
        <v>1976.48</v>
      </c>
      <c r="G31" s="92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67.67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208.11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/>
      <c r="E38" s="23">
        <v>-8313.2199999999993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40953.79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7800.7209999999995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5.09</v>
      </c>
    </row>
    <row r="49" spans="2:5">
      <c r="B49" s="39" t="s">
        <v>9</v>
      </c>
      <c r="C49" s="48" t="s">
        <v>55</v>
      </c>
      <c r="D49" s="160"/>
      <c r="E49" s="154">
        <v>7.42</v>
      </c>
    </row>
    <row r="50" spans="2:5" ht="13.5" thickBot="1">
      <c r="B50" s="41" t="s">
        <v>11</v>
      </c>
      <c r="C50" s="49" t="s">
        <v>52</v>
      </c>
      <c r="D50" s="143"/>
      <c r="E50" s="152">
        <v>5.25</v>
      </c>
    </row>
    <row r="51" spans="2:5" ht="13.5" thickBot="1">
      <c r="B51" s="32"/>
      <c r="C51" s="33"/>
      <c r="D51" s="153"/>
      <c r="E51" s="153"/>
    </row>
    <row r="52" spans="2:5" ht="16.5" thickBot="1">
      <c r="B52" s="5766"/>
      <c r="C52" s="5767" t="s">
        <v>56</v>
      </c>
      <c r="D52" s="5768"/>
      <c r="E52" s="5758"/>
    </row>
    <row r="53" spans="2:5" ht="23.25" customHeight="1" thickBot="1">
      <c r="B53" s="6368" t="s">
        <v>57</v>
      </c>
      <c r="C53" s="6369"/>
      <c r="D53" s="5769" t="s">
        <v>58</v>
      </c>
      <c r="E53" s="5770" t="s">
        <v>59</v>
      </c>
    </row>
    <row r="54" spans="2:5" ht="13.5" thickBot="1">
      <c r="B54" s="5771" t="s">
        <v>27</v>
      </c>
      <c r="C54" s="5760" t="s">
        <v>60</v>
      </c>
      <c r="D54" s="5795">
        <v>40953.79</v>
      </c>
      <c r="E54" s="5796">
        <v>0</v>
      </c>
    </row>
    <row r="55" spans="2:5" ht="25.5">
      <c r="B55" s="5773" t="s">
        <v>5</v>
      </c>
      <c r="C55" s="5774" t="s">
        <v>61</v>
      </c>
      <c r="D55" s="5785">
        <v>0</v>
      </c>
      <c r="E55" s="5786">
        <v>0</v>
      </c>
    </row>
    <row r="56" spans="2:5">
      <c r="B56" s="5762" t="s">
        <v>268</v>
      </c>
      <c r="C56" s="245" t="s">
        <v>269</v>
      </c>
      <c r="D56" s="5787">
        <v>0</v>
      </c>
      <c r="E56" s="5788">
        <v>0</v>
      </c>
    </row>
    <row r="57" spans="2:5">
      <c r="B57" s="246" t="s">
        <v>270</v>
      </c>
      <c r="C57" s="245" t="s">
        <v>271</v>
      </c>
      <c r="D57" s="5787">
        <v>0</v>
      </c>
      <c r="E57" s="5788">
        <v>0</v>
      </c>
    </row>
    <row r="58" spans="2:5">
      <c r="B58" s="246" t="s">
        <v>272</v>
      </c>
      <c r="C58" s="245" t="s">
        <v>273</v>
      </c>
      <c r="D58" s="247">
        <v>0</v>
      </c>
      <c r="E58" s="5788">
        <v>0</v>
      </c>
    </row>
    <row r="59" spans="2:5" ht="25.5">
      <c r="B59" s="5762" t="s">
        <v>7</v>
      </c>
      <c r="C59" s="5763" t="s">
        <v>62</v>
      </c>
      <c r="D59" s="5787">
        <v>0</v>
      </c>
      <c r="E59" s="5788">
        <v>0</v>
      </c>
    </row>
    <row r="60" spans="2:5">
      <c r="B60" s="5762" t="s">
        <v>9</v>
      </c>
      <c r="C60" s="5763" t="s">
        <v>63</v>
      </c>
      <c r="D60" s="5787">
        <v>0</v>
      </c>
      <c r="E60" s="5788">
        <v>0</v>
      </c>
    </row>
    <row r="61" spans="2:5">
      <c r="B61" s="5762" t="s">
        <v>274</v>
      </c>
      <c r="C61" s="5763" t="s">
        <v>275</v>
      </c>
      <c r="D61" s="5787">
        <v>0</v>
      </c>
      <c r="E61" s="5788">
        <v>0</v>
      </c>
    </row>
    <row r="62" spans="2:5">
      <c r="B62" s="5762" t="s">
        <v>276</v>
      </c>
      <c r="C62" s="5763" t="s">
        <v>16</v>
      </c>
      <c r="D62" s="5787">
        <v>0</v>
      </c>
      <c r="E62" s="5788">
        <v>0</v>
      </c>
    </row>
    <row r="63" spans="2:5">
      <c r="B63" s="5762" t="s">
        <v>11</v>
      </c>
      <c r="C63" s="5763" t="s">
        <v>64</v>
      </c>
      <c r="D63" s="5787">
        <v>0</v>
      </c>
      <c r="E63" s="5788">
        <v>0</v>
      </c>
    </row>
    <row r="64" spans="2:5">
      <c r="B64" s="5762" t="s">
        <v>13</v>
      </c>
      <c r="C64" s="5763" t="s">
        <v>275</v>
      </c>
      <c r="D64" s="5787">
        <v>0</v>
      </c>
      <c r="E64" s="5788">
        <v>0</v>
      </c>
    </row>
    <row r="65" spans="2:5">
      <c r="B65" s="5762" t="s">
        <v>15</v>
      </c>
      <c r="C65" s="5763" t="s">
        <v>16</v>
      </c>
      <c r="D65" s="5787">
        <v>0</v>
      </c>
      <c r="E65" s="5788">
        <v>0</v>
      </c>
    </row>
    <row r="66" spans="2:5">
      <c r="B66" s="5762" t="s">
        <v>38</v>
      </c>
      <c r="C66" s="5763" t="s">
        <v>65</v>
      </c>
      <c r="D66" s="5787">
        <v>0</v>
      </c>
      <c r="E66" s="5788">
        <v>0</v>
      </c>
    </row>
    <row r="67" spans="2:5">
      <c r="B67" s="5775" t="s">
        <v>40</v>
      </c>
      <c r="C67" s="5776" t="s">
        <v>66</v>
      </c>
      <c r="D67" s="5797">
        <v>40953.79</v>
      </c>
      <c r="E67" s="5798">
        <v>0</v>
      </c>
    </row>
    <row r="68" spans="2:5">
      <c r="B68" s="5775" t="s">
        <v>277</v>
      </c>
      <c r="C68" s="5776" t="s">
        <v>278</v>
      </c>
      <c r="D68" s="5799">
        <v>40953.79</v>
      </c>
      <c r="E68" s="5800">
        <v>0</v>
      </c>
    </row>
    <row r="69" spans="2:5">
      <c r="B69" s="5775" t="s">
        <v>279</v>
      </c>
      <c r="C69" s="5776" t="s">
        <v>280</v>
      </c>
      <c r="D69" s="5789">
        <v>0</v>
      </c>
      <c r="E69" s="5790">
        <v>0</v>
      </c>
    </row>
    <row r="70" spans="2:5">
      <c r="B70" s="5775" t="s">
        <v>281</v>
      </c>
      <c r="C70" s="5776" t="s">
        <v>282</v>
      </c>
      <c r="D70" s="5789">
        <v>0</v>
      </c>
      <c r="E70" s="5790">
        <v>0</v>
      </c>
    </row>
    <row r="71" spans="2:5">
      <c r="B71" s="5775" t="s">
        <v>283</v>
      </c>
      <c r="C71" s="5776" t="s">
        <v>284</v>
      </c>
      <c r="D71" s="5789">
        <v>0</v>
      </c>
      <c r="E71" s="5790">
        <v>0</v>
      </c>
    </row>
    <row r="72" spans="2:5" ht="25.5">
      <c r="B72" s="5775" t="s">
        <v>42</v>
      </c>
      <c r="C72" s="5776" t="s">
        <v>67</v>
      </c>
      <c r="D72" s="5789">
        <v>0</v>
      </c>
      <c r="E72" s="5790">
        <v>0</v>
      </c>
    </row>
    <row r="73" spans="2:5">
      <c r="B73" s="5775" t="s">
        <v>285</v>
      </c>
      <c r="C73" s="5776" t="s">
        <v>286</v>
      </c>
      <c r="D73" s="5789">
        <v>0</v>
      </c>
      <c r="E73" s="5790">
        <v>0</v>
      </c>
    </row>
    <row r="74" spans="2:5">
      <c r="B74" s="5775" t="s">
        <v>287</v>
      </c>
      <c r="C74" s="5776" t="s">
        <v>288</v>
      </c>
      <c r="D74" s="5789">
        <v>0</v>
      </c>
      <c r="E74" s="5790">
        <v>0</v>
      </c>
    </row>
    <row r="75" spans="2:5">
      <c r="B75" s="5775" t="s">
        <v>289</v>
      </c>
      <c r="C75" s="5776" t="s">
        <v>290</v>
      </c>
      <c r="D75" s="5787">
        <v>0</v>
      </c>
      <c r="E75" s="5790">
        <v>0</v>
      </c>
    </row>
    <row r="76" spans="2:5">
      <c r="B76" s="5775" t="s">
        <v>291</v>
      </c>
      <c r="C76" s="5776" t="s">
        <v>292</v>
      </c>
      <c r="D76" s="5789">
        <v>0</v>
      </c>
      <c r="E76" s="5790">
        <v>0</v>
      </c>
    </row>
    <row r="77" spans="2:5">
      <c r="B77" s="5775" t="s">
        <v>293</v>
      </c>
      <c r="C77" s="5776" t="s">
        <v>294</v>
      </c>
      <c r="D77" s="5789">
        <v>0</v>
      </c>
      <c r="E77" s="5790">
        <v>0</v>
      </c>
    </row>
    <row r="78" spans="2:5">
      <c r="B78" s="5775" t="s">
        <v>68</v>
      </c>
      <c r="C78" s="5776" t="s">
        <v>69</v>
      </c>
      <c r="D78" s="5789">
        <v>0</v>
      </c>
      <c r="E78" s="5790">
        <v>0</v>
      </c>
    </row>
    <row r="79" spans="2:5">
      <c r="B79" s="5762" t="s">
        <v>70</v>
      </c>
      <c r="C79" s="5763" t="s">
        <v>71</v>
      </c>
      <c r="D79" s="5787">
        <v>0</v>
      </c>
      <c r="E79" s="5788">
        <v>0</v>
      </c>
    </row>
    <row r="80" spans="2:5">
      <c r="B80" s="5762" t="s">
        <v>295</v>
      </c>
      <c r="C80" s="5763" t="s">
        <v>296</v>
      </c>
      <c r="D80" s="5787">
        <v>0</v>
      </c>
      <c r="E80" s="5788">
        <v>0</v>
      </c>
    </row>
    <row r="81" spans="2:5">
      <c r="B81" s="5762" t="s">
        <v>297</v>
      </c>
      <c r="C81" s="5763" t="s">
        <v>298</v>
      </c>
      <c r="D81" s="5787">
        <v>0</v>
      </c>
      <c r="E81" s="5788">
        <v>0</v>
      </c>
    </row>
    <row r="82" spans="2:5">
      <c r="B82" s="5762" t="s">
        <v>299</v>
      </c>
      <c r="C82" s="5763" t="s">
        <v>300</v>
      </c>
      <c r="D82" s="5787">
        <v>0</v>
      </c>
      <c r="E82" s="5788">
        <v>0</v>
      </c>
    </row>
    <row r="83" spans="2:5">
      <c r="B83" s="5762" t="s">
        <v>301</v>
      </c>
      <c r="C83" s="5763" t="s">
        <v>302</v>
      </c>
      <c r="D83" s="5787">
        <v>0</v>
      </c>
      <c r="E83" s="5788">
        <v>0</v>
      </c>
    </row>
    <row r="84" spans="2:5">
      <c r="B84" s="5762" t="s">
        <v>72</v>
      </c>
      <c r="C84" s="5763" t="s">
        <v>73</v>
      </c>
      <c r="D84" s="5787">
        <v>0</v>
      </c>
      <c r="E84" s="5788">
        <v>0</v>
      </c>
    </row>
    <row r="85" spans="2:5">
      <c r="B85" s="5762" t="s">
        <v>74</v>
      </c>
      <c r="C85" s="5763" t="s">
        <v>75</v>
      </c>
      <c r="D85" s="5787">
        <v>0</v>
      </c>
      <c r="E85" s="5788">
        <v>0</v>
      </c>
    </row>
    <row r="86" spans="2:5" ht="13.5" thickBot="1">
      <c r="B86" s="5777" t="s">
        <v>76</v>
      </c>
      <c r="C86" s="5778" t="s">
        <v>77</v>
      </c>
      <c r="D86" s="5791">
        <v>0</v>
      </c>
      <c r="E86" s="5792">
        <v>0</v>
      </c>
    </row>
    <row r="87" spans="2:5" ht="26.25" thickBot="1">
      <c r="B87" s="5779" t="s">
        <v>32</v>
      </c>
      <c r="C87" s="5780" t="s">
        <v>78</v>
      </c>
      <c r="D87" s="5781">
        <v>0</v>
      </c>
      <c r="E87" s="5782">
        <v>0</v>
      </c>
    </row>
    <row r="88" spans="2:5" ht="13.5" thickBot="1">
      <c r="B88" s="5759" t="s">
        <v>79</v>
      </c>
      <c r="C88" s="5760" t="s">
        <v>80</v>
      </c>
      <c r="D88" s="5761">
        <v>0</v>
      </c>
      <c r="E88" s="5772">
        <v>0</v>
      </c>
    </row>
    <row r="89" spans="2:5" ht="13.5" thickBot="1">
      <c r="B89" s="5759" t="s">
        <v>81</v>
      </c>
      <c r="C89" s="5760" t="s">
        <v>82</v>
      </c>
      <c r="D89" s="5761">
        <v>0</v>
      </c>
      <c r="E89" s="5772">
        <v>0</v>
      </c>
    </row>
    <row r="90" spans="2:5" ht="13.5" thickBot="1">
      <c r="B90" s="5759" t="s">
        <v>83</v>
      </c>
      <c r="C90" s="5760" t="s">
        <v>84</v>
      </c>
      <c r="D90" s="5761">
        <v>0</v>
      </c>
      <c r="E90" s="5784">
        <v>0</v>
      </c>
    </row>
    <row r="91" spans="2:5">
      <c r="B91" s="5759" t="s">
        <v>85</v>
      </c>
      <c r="C91" s="5760" t="s">
        <v>86</v>
      </c>
      <c r="D91" s="5804">
        <v>40953.79</v>
      </c>
      <c r="E91" s="5826">
        <v>0</v>
      </c>
    </row>
    <row r="92" spans="2:5">
      <c r="B92" s="5762" t="s">
        <v>5</v>
      </c>
      <c r="C92" s="5763" t="s">
        <v>87</v>
      </c>
      <c r="D92" s="5830">
        <v>0</v>
      </c>
      <c r="E92" s="5831">
        <v>0</v>
      </c>
    </row>
    <row r="93" spans="2:5">
      <c r="B93" s="5762" t="s">
        <v>7</v>
      </c>
      <c r="C93" s="5763" t="s">
        <v>88</v>
      </c>
      <c r="D93" s="5830">
        <v>40953.79</v>
      </c>
      <c r="E93" s="5831">
        <v>0</v>
      </c>
    </row>
    <row r="94" spans="2:5" ht="13.5" thickBot="1">
      <c r="B94" s="5764" t="s">
        <v>9</v>
      </c>
      <c r="C94" s="5765" t="s">
        <v>89</v>
      </c>
      <c r="D94" s="5793">
        <v>0</v>
      </c>
      <c r="E94" s="5794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>
  <dimension ref="B1:G94"/>
  <sheetViews>
    <sheetView topLeftCell="A55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3.71093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239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218590.81</v>
      </c>
    </row>
    <row r="10" spans="2:5">
      <c r="B10" s="14" t="s">
        <v>5</v>
      </c>
      <c r="C10" s="93" t="s">
        <v>6</v>
      </c>
      <c r="D10" s="175"/>
      <c r="E10" s="226">
        <v>218590.81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218590.81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233473.38</v>
      </c>
    </row>
    <row r="26" spans="2:7">
      <c r="B26" s="24" t="s">
        <v>27</v>
      </c>
      <c r="C26" s="25" t="s">
        <v>28</v>
      </c>
      <c r="D26" s="96"/>
      <c r="E26" s="111">
        <v>234894.14</v>
      </c>
      <c r="G26" s="92"/>
    </row>
    <row r="27" spans="2:7">
      <c r="B27" s="26" t="s">
        <v>5</v>
      </c>
      <c r="C27" s="15" t="s">
        <v>29</v>
      </c>
      <c r="D27" s="175"/>
      <c r="E27" s="231">
        <v>234894.14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/>
      <c r="E30" s="111">
        <v>1420.76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401.55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1019.21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/>
      <c r="E38" s="23">
        <v>-14882.57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218590.81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1979.9892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105.78</v>
      </c>
    </row>
    <row r="49" spans="2:5">
      <c r="B49" s="39" t="s">
        <v>9</v>
      </c>
      <c r="C49" s="48" t="s">
        <v>55</v>
      </c>
      <c r="D49" s="160"/>
      <c r="E49" s="154">
        <v>129.35</v>
      </c>
    </row>
    <row r="50" spans="2:5" ht="13.5" thickBot="1">
      <c r="B50" s="41" t="s">
        <v>11</v>
      </c>
      <c r="C50" s="49" t="s">
        <v>52</v>
      </c>
      <c r="D50" s="143"/>
      <c r="E50" s="152">
        <v>110.4</v>
      </c>
    </row>
    <row r="51" spans="2:5" ht="13.5" thickBot="1">
      <c r="B51" s="32"/>
      <c r="C51" s="33"/>
      <c r="D51" s="153"/>
      <c r="E51" s="153"/>
    </row>
    <row r="52" spans="2:5" ht="16.5" thickBot="1">
      <c r="B52" s="5809"/>
      <c r="C52" s="5810" t="s">
        <v>56</v>
      </c>
      <c r="D52" s="5811"/>
      <c r="E52" s="5801"/>
    </row>
    <row r="53" spans="2:5" ht="23.25" customHeight="1" thickBot="1">
      <c r="B53" s="6368" t="s">
        <v>57</v>
      </c>
      <c r="C53" s="6369"/>
      <c r="D53" s="5812" t="s">
        <v>58</v>
      </c>
      <c r="E53" s="5813" t="s">
        <v>59</v>
      </c>
    </row>
    <row r="54" spans="2:5" ht="13.5" thickBot="1">
      <c r="B54" s="5814" t="s">
        <v>27</v>
      </c>
      <c r="C54" s="5803" t="s">
        <v>60</v>
      </c>
      <c r="D54" s="5838">
        <v>218590.81</v>
      </c>
      <c r="E54" s="5839">
        <v>1</v>
      </c>
    </row>
    <row r="55" spans="2:5" ht="25.5">
      <c r="B55" s="5816" t="s">
        <v>5</v>
      </c>
      <c r="C55" s="5817" t="s">
        <v>61</v>
      </c>
      <c r="D55" s="5828">
        <v>0</v>
      </c>
      <c r="E55" s="5829">
        <v>0</v>
      </c>
    </row>
    <row r="56" spans="2:5">
      <c r="B56" s="5805" t="s">
        <v>268</v>
      </c>
      <c r="C56" s="245" t="s">
        <v>269</v>
      </c>
      <c r="D56" s="5830">
        <v>0</v>
      </c>
      <c r="E56" s="5831">
        <v>0</v>
      </c>
    </row>
    <row r="57" spans="2:5">
      <c r="B57" s="246" t="s">
        <v>270</v>
      </c>
      <c r="C57" s="245" t="s">
        <v>271</v>
      </c>
      <c r="D57" s="5830">
        <v>0</v>
      </c>
      <c r="E57" s="5831">
        <v>0</v>
      </c>
    </row>
    <row r="58" spans="2:5">
      <c r="B58" s="246" t="s">
        <v>272</v>
      </c>
      <c r="C58" s="245" t="s">
        <v>273</v>
      </c>
      <c r="D58" s="247">
        <v>0</v>
      </c>
      <c r="E58" s="5831">
        <v>0</v>
      </c>
    </row>
    <row r="59" spans="2:5" ht="25.5">
      <c r="B59" s="5805" t="s">
        <v>7</v>
      </c>
      <c r="C59" s="5806" t="s">
        <v>62</v>
      </c>
      <c r="D59" s="5830">
        <v>0</v>
      </c>
      <c r="E59" s="5831">
        <v>0</v>
      </c>
    </row>
    <row r="60" spans="2:5">
      <c r="B60" s="5805" t="s">
        <v>9</v>
      </c>
      <c r="C60" s="5806" t="s">
        <v>63</v>
      </c>
      <c r="D60" s="5830">
        <v>0</v>
      </c>
      <c r="E60" s="5831">
        <v>0</v>
      </c>
    </row>
    <row r="61" spans="2:5">
      <c r="B61" s="5805" t="s">
        <v>274</v>
      </c>
      <c r="C61" s="5806" t="s">
        <v>275</v>
      </c>
      <c r="D61" s="5830">
        <v>0</v>
      </c>
      <c r="E61" s="5831">
        <v>0</v>
      </c>
    </row>
    <row r="62" spans="2:5">
      <c r="B62" s="5805" t="s">
        <v>276</v>
      </c>
      <c r="C62" s="5806" t="s">
        <v>16</v>
      </c>
      <c r="D62" s="5830">
        <v>0</v>
      </c>
      <c r="E62" s="5831">
        <v>0</v>
      </c>
    </row>
    <row r="63" spans="2:5">
      <c r="B63" s="5805" t="s">
        <v>11</v>
      </c>
      <c r="C63" s="5806" t="s">
        <v>64</v>
      </c>
      <c r="D63" s="5830">
        <v>0</v>
      </c>
      <c r="E63" s="5831">
        <v>0</v>
      </c>
    </row>
    <row r="64" spans="2:5">
      <c r="B64" s="5805" t="s">
        <v>13</v>
      </c>
      <c r="C64" s="5806" t="s">
        <v>275</v>
      </c>
      <c r="D64" s="5830">
        <v>0</v>
      </c>
      <c r="E64" s="5831">
        <v>0</v>
      </c>
    </row>
    <row r="65" spans="2:5">
      <c r="B65" s="5805" t="s">
        <v>15</v>
      </c>
      <c r="C65" s="5806" t="s">
        <v>16</v>
      </c>
      <c r="D65" s="5830">
        <v>0</v>
      </c>
      <c r="E65" s="5831">
        <v>0</v>
      </c>
    </row>
    <row r="66" spans="2:5">
      <c r="B66" s="5805" t="s">
        <v>38</v>
      </c>
      <c r="C66" s="5806" t="s">
        <v>65</v>
      </c>
      <c r="D66" s="5830">
        <v>0</v>
      </c>
      <c r="E66" s="5831">
        <v>0</v>
      </c>
    </row>
    <row r="67" spans="2:5">
      <c r="B67" s="5818" t="s">
        <v>40</v>
      </c>
      <c r="C67" s="5819" t="s">
        <v>66</v>
      </c>
      <c r="D67" s="5840">
        <v>218590.81</v>
      </c>
      <c r="E67" s="5841">
        <v>1</v>
      </c>
    </row>
    <row r="68" spans="2:5">
      <c r="B68" s="5818" t="s">
        <v>277</v>
      </c>
      <c r="C68" s="5819" t="s">
        <v>278</v>
      </c>
      <c r="D68" s="5842">
        <v>218590.81</v>
      </c>
      <c r="E68" s="5843">
        <v>1</v>
      </c>
    </row>
    <row r="69" spans="2:5">
      <c r="B69" s="5818" t="s">
        <v>279</v>
      </c>
      <c r="C69" s="5819" t="s">
        <v>280</v>
      </c>
      <c r="D69" s="5832">
        <v>0</v>
      </c>
      <c r="E69" s="5833">
        <v>0</v>
      </c>
    </row>
    <row r="70" spans="2:5">
      <c r="B70" s="5818" t="s">
        <v>281</v>
      </c>
      <c r="C70" s="5819" t="s">
        <v>282</v>
      </c>
      <c r="D70" s="5832">
        <v>0</v>
      </c>
      <c r="E70" s="5833">
        <v>0</v>
      </c>
    </row>
    <row r="71" spans="2:5">
      <c r="B71" s="5818" t="s">
        <v>283</v>
      </c>
      <c r="C71" s="5819" t="s">
        <v>284</v>
      </c>
      <c r="D71" s="5832">
        <v>0</v>
      </c>
      <c r="E71" s="5833">
        <v>0</v>
      </c>
    </row>
    <row r="72" spans="2:5" ht="25.5">
      <c r="B72" s="5818" t="s">
        <v>42</v>
      </c>
      <c r="C72" s="5819" t="s">
        <v>67</v>
      </c>
      <c r="D72" s="5832">
        <v>0</v>
      </c>
      <c r="E72" s="5833">
        <v>0</v>
      </c>
    </row>
    <row r="73" spans="2:5">
      <c r="B73" s="5818" t="s">
        <v>285</v>
      </c>
      <c r="C73" s="5819" t="s">
        <v>286</v>
      </c>
      <c r="D73" s="5832">
        <v>0</v>
      </c>
      <c r="E73" s="5833">
        <v>0</v>
      </c>
    </row>
    <row r="74" spans="2:5">
      <c r="B74" s="5818" t="s">
        <v>287</v>
      </c>
      <c r="C74" s="5819" t="s">
        <v>288</v>
      </c>
      <c r="D74" s="5832">
        <v>0</v>
      </c>
      <c r="E74" s="5833">
        <v>0</v>
      </c>
    </row>
    <row r="75" spans="2:5">
      <c r="B75" s="5818" t="s">
        <v>289</v>
      </c>
      <c r="C75" s="5819" t="s">
        <v>290</v>
      </c>
      <c r="D75" s="5830">
        <v>0</v>
      </c>
      <c r="E75" s="5833">
        <v>0</v>
      </c>
    </row>
    <row r="76" spans="2:5">
      <c r="B76" s="5818" t="s">
        <v>291</v>
      </c>
      <c r="C76" s="5819" t="s">
        <v>292</v>
      </c>
      <c r="D76" s="5832">
        <v>0</v>
      </c>
      <c r="E76" s="5833">
        <v>0</v>
      </c>
    </row>
    <row r="77" spans="2:5">
      <c r="B77" s="5818" t="s">
        <v>293</v>
      </c>
      <c r="C77" s="5819" t="s">
        <v>294</v>
      </c>
      <c r="D77" s="5832">
        <v>0</v>
      </c>
      <c r="E77" s="5833">
        <v>0</v>
      </c>
    </row>
    <row r="78" spans="2:5">
      <c r="B78" s="5818" t="s">
        <v>68</v>
      </c>
      <c r="C78" s="5819" t="s">
        <v>69</v>
      </c>
      <c r="D78" s="5832">
        <v>0</v>
      </c>
      <c r="E78" s="5833">
        <v>0</v>
      </c>
    </row>
    <row r="79" spans="2:5">
      <c r="B79" s="5805" t="s">
        <v>70</v>
      </c>
      <c r="C79" s="5806" t="s">
        <v>71</v>
      </c>
      <c r="D79" s="5830">
        <v>0</v>
      </c>
      <c r="E79" s="5831">
        <v>0</v>
      </c>
    </row>
    <row r="80" spans="2:5">
      <c r="B80" s="5805" t="s">
        <v>295</v>
      </c>
      <c r="C80" s="5806" t="s">
        <v>296</v>
      </c>
      <c r="D80" s="5830">
        <v>0</v>
      </c>
      <c r="E80" s="5831">
        <v>0</v>
      </c>
    </row>
    <row r="81" spans="2:5">
      <c r="B81" s="5805" t="s">
        <v>297</v>
      </c>
      <c r="C81" s="5806" t="s">
        <v>298</v>
      </c>
      <c r="D81" s="5830">
        <v>0</v>
      </c>
      <c r="E81" s="5831">
        <v>0</v>
      </c>
    </row>
    <row r="82" spans="2:5">
      <c r="B82" s="5805" t="s">
        <v>299</v>
      </c>
      <c r="C82" s="5806" t="s">
        <v>300</v>
      </c>
      <c r="D82" s="5830">
        <v>0</v>
      </c>
      <c r="E82" s="5831">
        <v>0</v>
      </c>
    </row>
    <row r="83" spans="2:5">
      <c r="B83" s="5805" t="s">
        <v>301</v>
      </c>
      <c r="C83" s="5806" t="s">
        <v>302</v>
      </c>
      <c r="D83" s="5830">
        <v>0</v>
      </c>
      <c r="E83" s="5831">
        <v>0</v>
      </c>
    </row>
    <row r="84" spans="2:5">
      <c r="B84" s="5805" t="s">
        <v>72</v>
      </c>
      <c r="C84" s="5806" t="s">
        <v>73</v>
      </c>
      <c r="D84" s="5830">
        <v>0</v>
      </c>
      <c r="E84" s="5831">
        <v>0</v>
      </c>
    </row>
    <row r="85" spans="2:5">
      <c r="B85" s="5805" t="s">
        <v>74</v>
      </c>
      <c r="C85" s="5806" t="s">
        <v>75</v>
      </c>
      <c r="D85" s="5830">
        <v>0</v>
      </c>
      <c r="E85" s="5831">
        <v>0</v>
      </c>
    </row>
    <row r="86" spans="2:5" ht="13.5" thickBot="1">
      <c r="B86" s="5820" t="s">
        <v>76</v>
      </c>
      <c r="C86" s="5821" t="s">
        <v>77</v>
      </c>
      <c r="D86" s="5834">
        <v>0</v>
      </c>
      <c r="E86" s="5835">
        <v>0</v>
      </c>
    </row>
    <row r="87" spans="2:5" ht="26.25" thickBot="1">
      <c r="B87" s="5822" t="s">
        <v>32</v>
      </c>
      <c r="C87" s="5823" t="s">
        <v>78</v>
      </c>
      <c r="D87" s="5824">
        <v>0</v>
      </c>
      <c r="E87" s="5825">
        <v>0</v>
      </c>
    </row>
    <row r="88" spans="2:5" ht="13.5" thickBot="1">
      <c r="B88" s="5802" t="s">
        <v>79</v>
      </c>
      <c r="C88" s="5803" t="s">
        <v>80</v>
      </c>
      <c r="D88" s="5804">
        <v>0</v>
      </c>
      <c r="E88" s="5815">
        <v>0</v>
      </c>
    </row>
    <row r="89" spans="2:5" ht="13.5" thickBot="1">
      <c r="B89" s="5802" t="s">
        <v>81</v>
      </c>
      <c r="C89" s="5803" t="s">
        <v>82</v>
      </c>
      <c r="D89" s="5804">
        <v>0</v>
      </c>
      <c r="E89" s="5815">
        <v>0</v>
      </c>
    </row>
    <row r="90" spans="2:5" ht="13.5" thickBot="1">
      <c r="B90" s="5802" t="s">
        <v>83</v>
      </c>
      <c r="C90" s="5803" t="s">
        <v>84</v>
      </c>
      <c r="D90" s="5804">
        <v>0</v>
      </c>
      <c r="E90" s="5827">
        <v>0</v>
      </c>
    </row>
    <row r="91" spans="2:5">
      <c r="B91" s="5802" t="s">
        <v>85</v>
      </c>
      <c r="C91" s="5803" t="s">
        <v>86</v>
      </c>
      <c r="D91" s="5847">
        <v>218590.81</v>
      </c>
      <c r="E91" s="5869">
        <v>1</v>
      </c>
    </row>
    <row r="92" spans="2:5">
      <c r="B92" s="5805" t="s">
        <v>5</v>
      </c>
      <c r="C92" s="5806" t="s">
        <v>87</v>
      </c>
      <c r="D92" s="5873">
        <v>218590.81</v>
      </c>
      <c r="E92" s="5874">
        <v>1</v>
      </c>
    </row>
    <row r="93" spans="2:5">
      <c r="B93" s="5805" t="s">
        <v>7</v>
      </c>
      <c r="C93" s="5806" t="s">
        <v>88</v>
      </c>
      <c r="D93" s="5873">
        <v>0</v>
      </c>
      <c r="E93" s="5874">
        <v>0</v>
      </c>
    </row>
    <row r="94" spans="2:5" ht="13.5" thickBot="1">
      <c r="B94" s="5807" t="s">
        <v>9</v>
      </c>
      <c r="C94" s="5808" t="s">
        <v>89</v>
      </c>
      <c r="D94" s="5836">
        <v>0</v>
      </c>
      <c r="E94" s="583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>
  <dimension ref="A1:G94"/>
  <sheetViews>
    <sheetView topLeftCell="A67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4257812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181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45364.12</v>
      </c>
      <c r="E9" s="23">
        <f>E10+E11+E12+E13</f>
        <v>234940.21</v>
      </c>
    </row>
    <row r="10" spans="2:5">
      <c r="B10" s="14" t="s">
        <v>5</v>
      </c>
      <c r="C10" s="93" t="s">
        <v>6</v>
      </c>
      <c r="D10" s="175">
        <v>45364.12</v>
      </c>
      <c r="E10" s="226">
        <v>234940.21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45364.12</v>
      </c>
      <c r="E20" s="229">
        <f>E9-E16</f>
        <v>234940.21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32375.86</v>
      </c>
      <c r="E24" s="23">
        <f>D20</f>
        <v>45364.12</v>
      </c>
      <c r="G24" s="92"/>
    </row>
    <row r="25" spans="2:7">
      <c r="B25" s="21" t="s">
        <v>25</v>
      </c>
      <c r="C25" s="22" t="s">
        <v>26</v>
      </c>
      <c r="D25" s="95">
        <v>20391.830000000002</v>
      </c>
      <c r="E25" s="110">
        <v>206730.96</v>
      </c>
      <c r="F25" s="50"/>
    </row>
    <row r="26" spans="2:7">
      <c r="B26" s="24" t="s">
        <v>27</v>
      </c>
      <c r="C26" s="25" t="s">
        <v>28</v>
      </c>
      <c r="D26" s="96">
        <v>67455.94</v>
      </c>
      <c r="E26" s="111">
        <v>271171.56</v>
      </c>
      <c r="F26" s="50"/>
    </row>
    <row r="27" spans="2:7">
      <c r="B27" s="26" t="s">
        <v>5</v>
      </c>
      <c r="C27" s="15" t="s">
        <v>29</v>
      </c>
      <c r="D27" s="175">
        <v>23862.71</v>
      </c>
      <c r="E27" s="231">
        <v>162559.26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43593.23</v>
      </c>
      <c r="E29" s="231">
        <v>108612.3</v>
      </c>
    </row>
    <row r="30" spans="2:7">
      <c r="B30" s="24" t="s">
        <v>32</v>
      </c>
      <c r="C30" s="27" t="s">
        <v>33</v>
      </c>
      <c r="D30" s="96">
        <v>47064.11</v>
      </c>
      <c r="E30" s="111">
        <v>64440.6</v>
      </c>
    </row>
    <row r="31" spans="2:7">
      <c r="B31" s="26" t="s">
        <v>5</v>
      </c>
      <c r="C31" s="15" t="s">
        <v>34</v>
      </c>
      <c r="D31" s="175"/>
      <c r="E31" s="231">
        <v>16167.8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200.8</v>
      </c>
      <c r="E33" s="231">
        <v>634.53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898.34</v>
      </c>
      <c r="E35" s="231">
        <v>2511.1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45964.97</v>
      </c>
      <c r="E37" s="231">
        <v>45127.17</v>
      </c>
      <c r="F37" s="50"/>
      <c r="G37" s="92"/>
    </row>
    <row r="38" spans="2:7">
      <c r="B38" s="21" t="s">
        <v>44</v>
      </c>
      <c r="C38" s="22" t="s">
        <v>45</v>
      </c>
      <c r="D38" s="95">
        <v>-7403.57</v>
      </c>
      <c r="E38" s="23">
        <v>-17154.87</v>
      </c>
    </row>
    <row r="39" spans="2:7" ht="13.5" thickBot="1">
      <c r="B39" s="30" t="s">
        <v>46</v>
      </c>
      <c r="C39" s="31" t="s">
        <v>47</v>
      </c>
      <c r="D39" s="97">
        <v>45364.12</v>
      </c>
      <c r="E39" s="242">
        <f>E24+E25+E38</f>
        <v>234940.21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337.84679999999997</v>
      </c>
      <c r="E44" s="144">
        <v>519.8134</v>
      </c>
    </row>
    <row r="45" spans="2:7" ht="13.5" thickBot="1">
      <c r="B45" s="41" t="s">
        <v>7</v>
      </c>
      <c r="C45" s="49" t="s">
        <v>52</v>
      </c>
      <c r="D45" s="143">
        <v>519.8134</v>
      </c>
      <c r="E45" s="148">
        <v>2618.3017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95.83</v>
      </c>
      <c r="E47" s="150">
        <v>87.27</v>
      </c>
    </row>
    <row r="48" spans="2:7">
      <c r="B48" s="39" t="s">
        <v>7</v>
      </c>
      <c r="C48" s="48" t="s">
        <v>54</v>
      </c>
      <c r="D48" s="160">
        <v>80.81</v>
      </c>
      <c r="E48" s="154">
        <v>85.44</v>
      </c>
    </row>
    <row r="49" spans="2:5">
      <c r="B49" s="39" t="s">
        <v>9</v>
      </c>
      <c r="C49" s="48" t="s">
        <v>55</v>
      </c>
      <c r="D49" s="160">
        <v>100.41</v>
      </c>
      <c r="E49" s="154">
        <v>101.23</v>
      </c>
    </row>
    <row r="50" spans="2:5" ht="13.5" thickBot="1">
      <c r="B50" s="41" t="s">
        <v>11</v>
      </c>
      <c r="C50" s="49" t="s">
        <v>52</v>
      </c>
      <c r="D50" s="143">
        <v>87.27</v>
      </c>
      <c r="E50" s="152">
        <v>89.73</v>
      </c>
    </row>
    <row r="51" spans="2:5" ht="13.5" thickBot="1">
      <c r="B51" s="32"/>
      <c r="C51" s="33"/>
      <c r="D51" s="153"/>
      <c r="E51" s="153"/>
    </row>
    <row r="52" spans="2:5" ht="16.5" thickBot="1">
      <c r="B52" s="5852"/>
      <c r="C52" s="5853" t="s">
        <v>56</v>
      </c>
      <c r="D52" s="5854"/>
      <c r="E52" s="5844"/>
    </row>
    <row r="53" spans="2:5" ht="23.25" customHeight="1" thickBot="1">
      <c r="B53" s="6368" t="s">
        <v>57</v>
      </c>
      <c r="C53" s="6369"/>
      <c r="D53" s="5855" t="s">
        <v>58</v>
      </c>
      <c r="E53" s="5856" t="s">
        <v>59</v>
      </c>
    </row>
    <row r="54" spans="2:5" ht="13.5" thickBot="1">
      <c r="B54" s="5857" t="s">
        <v>27</v>
      </c>
      <c r="C54" s="5846" t="s">
        <v>60</v>
      </c>
      <c r="D54" s="5881">
        <v>234940.21</v>
      </c>
      <c r="E54" s="5882">
        <v>1</v>
      </c>
    </row>
    <row r="55" spans="2:5" ht="25.5">
      <c r="B55" s="5859" t="s">
        <v>5</v>
      </c>
      <c r="C55" s="5860" t="s">
        <v>61</v>
      </c>
      <c r="D55" s="5871">
        <v>0</v>
      </c>
      <c r="E55" s="5872">
        <v>0</v>
      </c>
    </row>
    <row r="56" spans="2:5">
      <c r="B56" s="5848" t="s">
        <v>268</v>
      </c>
      <c r="C56" s="245" t="s">
        <v>269</v>
      </c>
      <c r="D56" s="5873">
        <v>0</v>
      </c>
      <c r="E56" s="5874">
        <v>0</v>
      </c>
    </row>
    <row r="57" spans="2:5">
      <c r="B57" s="246" t="s">
        <v>270</v>
      </c>
      <c r="C57" s="245" t="s">
        <v>271</v>
      </c>
      <c r="D57" s="5873">
        <v>0</v>
      </c>
      <c r="E57" s="5874">
        <v>0</v>
      </c>
    </row>
    <row r="58" spans="2:5">
      <c r="B58" s="246" t="s">
        <v>272</v>
      </c>
      <c r="C58" s="245" t="s">
        <v>273</v>
      </c>
      <c r="D58" s="247">
        <v>0</v>
      </c>
      <c r="E58" s="5874">
        <v>0</v>
      </c>
    </row>
    <row r="59" spans="2:5" ht="25.5">
      <c r="B59" s="5848" t="s">
        <v>7</v>
      </c>
      <c r="C59" s="5849" t="s">
        <v>62</v>
      </c>
      <c r="D59" s="5873">
        <v>0</v>
      </c>
      <c r="E59" s="5874">
        <v>0</v>
      </c>
    </row>
    <row r="60" spans="2:5">
      <c r="B60" s="5848" t="s">
        <v>9</v>
      </c>
      <c r="C60" s="5849" t="s">
        <v>63</v>
      </c>
      <c r="D60" s="5873">
        <v>0</v>
      </c>
      <c r="E60" s="5874">
        <v>0</v>
      </c>
    </row>
    <row r="61" spans="2:5" ht="24" customHeight="1">
      <c r="B61" s="5848" t="s">
        <v>274</v>
      </c>
      <c r="C61" s="5849" t="s">
        <v>275</v>
      </c>
      <c r="D61" s="5873">
        <v>0</v>
      </c>
      <c r="E61" s="5874">
        <v>0</v>
      </c>
    </row>
    <row r="62" spans="2:5">
      <c r="B62" s="5848" t="s">
        <v>276</v>
      </c>
      <c r="C62" s="5849" t="s">
        <v>16</v>
      </c>
      <c r="D62" s="5873">
        <v>0</v>
      </c>
      <c r="E62" s="5874">
        <v>0</v>
      </c>
    </row>
    <row r="63" spans="2:5">
      <c r="B63" s="5848" t="s">
        <v>11</v>
      </c>
      <c r="C63" s="5849" t="s">
        <v>64</v>
      </c>
      <c r="D63" s="5873">
        <v>0</v>
      </c>
      <c r="E63" s="5874">
        <v>0</v>
      </c>
    </row>
    <row r="64" spans="2:5">
      <c r="B64" s="5848" t="s">
        <v>13</v>
      </c>
      <c r="C64" s="5849" t="s">
        <v>275</v>
      </c>
      <c r="D64" s="5873">
        <v>0</v>
      </c>
      <c r="E64" s="5874">
        <v>0</v>
      </c>
    </row>
    <row r="65" spans="2:5">
      <c r="B65" s="5848" t="s">
        <v>15</v>
      </c>
      <c r="C65" s="5849" t="s">
        <v>16</v>
      </c>
      <c r="D65" s="5873">
        <v>0</v>
      </c>
      <c r="E65" s="5874">
        <v>0</v>
      </c>
    </row>
    <row r="66" spans="2:5">
      <c r="B66" s="5848" t="s">
        <v>38</v>
      </c>
      <c r="C66" s="5849" t="s">
        <v>65</v>
      </c>
      <c r="D66" s="5873">
        <v>0</v>
      </c>
      <c r="E66" s="5874">
        <v>0</v>
      </c>
    </row>
    <row r="67" spans="2:5">
      <c r="B67" s="5861" t="s">
        <v>40</v>
      </c>
      <c r="C67" s="5862" t="s">
        <v>66</v>
      </c>
      <c r="D67" s="5883">
        <v>234940.21</v>
      </c>
      <c r="E67" s="5884">
        <v>1</v>
      </c>
    </row>
    <row r="68" spans="2:5">
      <c r="B68" s="5861" t="s">
        <v>277</v>
      </c>
      <c r="C68" s="5862" t="s">
        <v>278</v>
      </c>
      <c r="D68" s="5885">
        <v>234940.21</v>
      </c>
      <c r="E68" s="5886">
        <v>1</v>
      </c>
    </row>
    <row r="69" spans="2:5">
      <c r="B69" s="5861" t="s">
        <v>279</v>
      </c>
      <c r="C69" s="5862" t="s">
        <v>280</v>
      </c>
      <c r="D69" s="5875">
        <v>0</v>
      </c>
      <c r="E69" s="5876">
        <v>0</v>
      </c>
    </row>
    <row r="70" spans="2:5">
      <c r="B70" s="5861" t="s">
        <v>281</v>
      </c>
      <c r="C70" s="5862" t="s">
        <v>282</v>
      </c>
      <c r="D70" s="5875">
        <v>0</v>
      </c>
      <c r="E70" s="5876">
        <v>0</v>
      </c>
    </row>
    <row r="71" spans="2:5">
      <c r="B71" s="5861" t="s">
        <v>283</v>
      </c>
      <c r="C71" s="5862" t="s">
        <v>284</v>
      </c>
      <c r="D71" s="5875">
        <v>0</v>
      </c>
      <c r="E71" s="5876">
        <v>0</v>
      </c>
    </row>
    <row r="72" spans="2:5" ht="25.5">
      <c r="B72" s="5861" t="s">
        <v>42</v>
      </c>
      <c r="C72" s="5862" t="s">
        <v>67</v>
      </c>
      <c r="D72" s="5875">
        <v>0</v>
      </c>
      <c r="E72" s="5876">
        <v>0</v>
      </c>
    </row>
    <row r="73" spans="2:5">
      <c r="B73" s="5861" t="s">
        <v>285</v>
      </c>
      <c r="C73" s="5862" t="s">
        <v>286</v>
      </c>
      <c r="D73" s="5875">
        <v>0</v>
      </c>
      <c r="E73" s="5876">
        <v>0</v>
      </c>
    </row>
    <row r="74" spans="2:5">
      <c r="B74" s="5861" t="s">
        <v>287</v>
      </c>
      <c r="C74" s="5862" t="s">
        <v>288</v>
      </c>
      <c r="D74" s="5875">
        <v>0</v>
      </c>
      <c r="E74" s="5876">
        <v>0</v>
      </c>
    </row>
    <row r="75" spans="2:5">
      <c r="B75" s="5861" t="s">
        <v>289</v>
      </c>
      <c r="C75" s="5862" t="s">
        <v>290</v>
      </c>
      <c r="D75" s="5873">
        <v>0</v>
      </c>
      <c r="E75" s="5876">
        <v>0</v>
      </c>
    </row>
    <row r="76" spans="2:5">
      <c r="B76" s="5861" t="s">
        <v>291</v>
      </c>
      <c r="C76" s="5862" t="s">
        <v>292</v>
      </c>
      <c r="D76" s="5875">
        <v>0</v>
      </c>
      <c r="E76" s="5876">
        <v>0</v>
      </c>
    </row>
    <row r="77" spans="2:5">
      <c r="B77" s="5861" t="s">
        <v>293</v>
      </c>
      <c r="C77" s="5862" t="s">
        <v>294</v>
      </c>
      <c r="D77" s="5875">
        <v>0</v>
      </c>
      <c r="E77" s="5876">
        <v>0</v>
      </c>
    </row>
    <row r="78" spans="2:5">
      <c r="B78" s="5861" t="s">
        <v>68</v>
      </c>
      <c r="C78" s="5862" t="s">
        <v>69</v>
      </c>
      <c r="D78" s="5875">
        <v>0</v>
      </c>
      <c r="E78" s="5876">
        <v>0</v>
      </c>
    </row>
    <row r="79" spans="2:5">
      <c r="B79" s="5848" t="s">
        <v>70</v>
      </c>
      <c r="C79" s="5849" t="s">
        <v>71</v>
      </c>
      <c r="D79" s="5873">
        <v>0</v>
      </c>
      <c r="E79" s="5874">
        <v>0</v>
      </c>
    </row>
    <row r="80" spans="2:5">
      <c r="B80" s="5848" t="s">
        <v>295</v>
      </c>
      <c r="C80" s="5849" t="s">
        <v>296</v>
      </c>
      <c r="D80" s="5873">
        <v>0</v>
      </c>
      <c r="E80" s="5874">
        <v>0</v>
      </c>
    </row>
    <row r="81" spans="2:5">
      <c r="B81" s="5848" t="s">
        <v>297</v>
      </c>
      <c r="C81" s="5849" t="s">
        <v>298</v>
      </c>
      <c r="D81" s="5873">
        <v>0</v>
      </c>
      <c r="E81" s="5874">
        <v>0</v>
      </c>
    </row>
    <row r="82" spans="2:5">
      <c r="B82" s="5848" t="s">
        <v>299</v>
      </c>
      <c r="C82" s="5849" t="s">
        <v>300</v>
      </c>
      <c r="D82" s="5873">
        <v>0</v>
      </c>
      <c r="E82" s="5874">
        <v>0</v>
      </c>
    </row>
    <row r="83" spans="2:5">
      <c r="B83" s="5848" t="s">
        <v>301</v>
      </c>
      <c r="C83" s="5849" t="s">
        <v>302</v>
      </c>
      <c r="D83" s="5873">
        <v>0</v>
      </c>
      <c r="E83" s="5874">
        <v>0</v>
      </c>
    </row>
    <row r="84" spans="2:5">
      <c r="B84" s="5848" t="s">
        <v>72</v>
      </c>
      <c r="C84" s="5849" t="s">
        <v>73</v>
      </c>
      <c r="D84" s="5873">
        <v>0</v>
      </c>
      <c r="E84" s="5874">
        <v>0</v>
      </c>
    </row>
    <row r="85" spans="2:5">
      <c r="B85" s="5848" t="s">
        <v>74</v>
      </c>
      <c r="C85" s="5849" t="s">
        <v>75</v>
      </c>
      <c r="D85" s="5873">
        <v>0</v>
      </c>
      <c r="E85" s="5874">
        <v>0</v>
      </c>
    </row>
    <row r="86" spans="2:5" ht="13.5" thickBot="1">
      <c r="B86" s="5863" t="s">
        <v>76</v>
      </c>
      <c r="C86" s="5864" t="s">
        <v>77</v>
      </c>
      <c r="D86" s="5877">
        <v>0</v>
      </c>
      <c r="E86" s="5878">
        <v>0</v>
      </c>
    </row>
    <row r="87" spans="2:5" ht="26.25" thickBot="1">
      <c r="B87" s="5865" t="s">
        <v>32</v>
      </c>
      <c r="C87" s="5866" t="s">
        <v>78</v>
      </c>
      <c r="D87" s="5867">
        <v>0</v>
      </c>
      <c r="E87" s="5868">
        <v>0</v>
      </c>
    </row>
    <row r="88" spans="2:5" ht="13.5" thickBot="1">
      <c r="B88" s="5845" t="s">
        <v>79</v>
      </c>
      <c r="C88" s="5846" t="s">
        <v>80</v>
      </c>
      <c r="D88" s="5847">
        <v>0</v>
      </c>
      <c r="E88" s="5858">
        <v>0</v>
      </c>
    </row>
    <row r="89" spans="2:5" ht="13.5" thickBot="1">
      <c r="B89" s="5845" t="s">
        <v>81</v>
      </c>
      <c r="C89" s="5846" t="s">
        <v>82</v>
      </c>
      <c r="D89" s="5847">
        <v>0</v>
      </c>
      <c r="E89" s="5858">
        <v>0</v>
      </c>
    </row>
    <row r="90" spans="2:5" ht="13.5" thickBot="1">
      <c r="B90" s="5845" t="s">
        <v>83</v>
      </c>
      <c r="C90" s="5846" t="s">
        <v>84</v>
      </c>
      <c r="D90" s="5847">
        <v>0</v>
      </c>
      <c r="E90" s="5870">
        <v>0</v>
      </c>
    </row>
    <row r="91" spans="2:5">
      <c r="B91" s="5845" t="s">
        <v>85</v>
      </c>
      <c r="C91" s="5846" t="s">
        <v>86</v>
      </c>
      <c r="D91" s="5890">
        <v>234940.21</v>
      </c>
      <c r="E91" s="5912">
        <v>1</v>
      </c>
    </row>
    <row r="92" spans="2:5">
      <c r="B92" s="5848" t="s">
        <v>5</v>
      </c>
      <c r="C92" s="5849" t="s">
        <v>87</v>
      </c>
      <c r="D92" s="5916">
        <v>234940.21</v>
      </c>
      <c r="E92" s="5917">
        <v>1</v>
      </c>
    </row>
    <row r="93" spans="2:5">
      <c r="B93" s="5848" t="s">
        <v>7</v>
      </c>
      <c r="C93" s="5849" t="s">
        <v>88</v>
      </c>
      <c r="D93" s="5916">
        <v>0</v>
      </c>
      <c r="E93" s="5917">
        <v>0</v>
      </c>
    </row>
    <row r="94" spans="2:5" ht="13.5" thickBot="1">
      <c r="B94" s="5850" t="s">
        <v>9</v>
      </c>
      <c r="C94" s="5851" t="s">
        <v>89</v>
      </c>
      <c r="D94" s="5879">
        <v>0</v>
      </c>
      <c r="E94" s="588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157.xml><?xml version="1.0" encoding="utf-8"?>
<worksheet xmlns="http://schemas.openxmlformats.org/spreadsheetml/2006/main" xmlns:r="http://schemas.openxmlformats.org/officeDocument/2006/relationships">
  <dimension ref="A1:G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.28515625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219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78575.429999999993</v>
      </c>
      <c r="E9" s="23">
        <f>E10+E11+E12+E13</f>
        <v>93470.15</v>
      </c>
    </row>
    <row r="10" spans="2:5">
      <c r="B10" s="14" t="s">
        <v>5</v>
      </c>
      <c r="C10" s="93" t="s">
        <v>6</v>
      </c>
      <c r="D10" s="175">
        <v>78575.429999999993</v>
      </c>
      <c r="E10" s="226">
        <v>93470.15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78575.429999999993</v>
      </c>
      <c r="E20" s="229">
        <f>E9-E16</f>
        <v>93470.15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55638.17</v>
      </c>
      <c r="E24" s="23">
        <f>D20</f>
        <v>78575.429999999993</v>
      </c>
      <c r="G24" s="92"/>
    </row>
    <row r="25" spans="2:7">
      <c r="B25" s="21" t="s">
        <v>25</v>
      </c>
      <c r="C25" s="22" t="s">
        <v>26</v>
      </c>
      <c r="D25" s="95">
        <v>12638.18</v>
      </c>
      <c r="E25" s="110">
        <v>16523.59</v>
      </c>
    </row>
    <row r="26" spans="2:7">
      <c r="B26" s="24" t="s">
        <v>27</v>
      </c>
      <c r="C26" s="25" t="s">
        <v>28</v>
      </c>
      <c r="D26" s="96">
        <v>13976.84</v>
      </c>
      <c r="E26" s="111">
        <v>41916.57</v>
      </c>
    </row>
    <row r="27" spans="2:7">
      <c r="B27" s="26" t="s">
        <v>5</v>
      </c>
      <c r="C27" s="15" t="s">
        <v>29</v>
      </c>
      <c r="D27" s="175">
        <v>4938.8900000000003</v>
      </c>
      <c r="E27" s="231">
        <v>4800.12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9037.9500000000007</v>
      </c>
      <c r="E29" s="231">
        <v>37116.449999999997</v>
      </c>
    </row>
    <row r="30" spans="2:7">
      <c r="B30" s="24" t="s">
        <v>32</v>
      </c>
      <c r="C30" s="27" t="s">
        <v>33</v>
      </c>
      <c r="D30" s="96">
        <v>1338.66</v>
      </c>
      <c r="E30" s="111">
        <v>25392.98</v>
      </c>
    </row>
    <row r="31" spans="2:7">
      <c r="B31" s="26" t="s">
        <v>5</v>
      </c>
      <c r="C31" s="15" t="s">
        <v>34</v>
      </c>
      <c r="D31" s="175"/>
      <c r="E31" s="231">
        <v>1826.67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104</v>
      </c>
      <c r="E33" s="231">
        <v>377.84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297.43</v>
      </c>
      <c r="E35" s="231">
        <v>728.37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937.23</v>
      </c>
      <c r="E37" s="231">
        <v>22460.1</v>
      </c>
      <c r="G37" s="92"/>
    </row>
    <row r="38" spans="2:7">
      <c r="B38" s="21" t="s">
        <v>44</v>
      </c>
      <c r="C38" s="22" t="s">
        <v>45</v>
      </c>
      <c r="D38" s="95">
        <v>10299.08</v>
      </c>
      <c r="E38" s="23">
        <v>-1628.87</v>
      </c>
    </row>
    <row r="39" spans="2:7" ht="13.5" thickBot="1">
      <c r="B39" s="30" t="s">
        <v>46</v>
      </c>
      <c r="C39" s="31" t="s">
        <v>47</v>
      </c>
      <c r="D39" s="97">
        <v>78575.430000000008</v>
      </c>
      <c r="E39" s="242">
        <f>E24+E25+E38</f>
        <v>93470.15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204"/>
      <c r="E43" s="44"/>
    </row>
    <row r="44" spans="2:7">
      <c r="B44" s="39" t="s">
        <v>5</v>
      </c>
      <c r="C44" s="48" t="s">
        <v>51</v>
      </c>
      <c r="D44" s="160">
        <v>636.81089999999995</v>
      </c>
      <c r="E44" s="144">
        <v>766.14110000000005</v>
      </c>
    </row>
    <row r="45" spans="2:7" ht="13.5" thickBot="1">
      <c r="B45" s="41" t="s">
        <v>7</v>
      </c>
      <c r="C45" s="49" t="s">
        <v>52</v>
      </c>
      <c r="D45" s="143">
        <v>766.14110000000005</v>
      </c>
      <c r="E45" s="148">
        <v>920.34410000000003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87.37</v>
      </c>
      <c r="E47" s="150">
        <v>102.56</v>
      </c>
    </row>
    <row r="48" spans="2:7">
      <c r="B48" s="39" t="s">
        <v>7</v>
      </c>
      <c r="C48" s="48" t="s">
        <v>54</v>
      </c>
      <c r="D48" s="160">
        <v>78.69</v>
      </c>
      <c r="E48" s="154">
        <v>96.37</v>
      </c>
    </row>
    <row r="49" spans="2:5">
      <c r="B49" s="39" t="s">
        <v>9</v>
      </c>
      <c r="C49" s="48" t="s">
        <v>55</v>
      </c>
      <c r="D49" s="160">
        <v>105.31</v>
      </c>
      <c r="E49" s="154">
        <v>110.61</v>
      </c>
    </row>
    <row r="50" spans="2:5" ht="13.5" thickBot="1">
      <c r="B50" s="41" t="s">
        <v>11</v>
      </c>
      <c r="C50" s="49" t="s">
        <v>52</v>
      </c>
      <c r="D50" s="143">
        <v>102.56</v>
      </c>
      <c r="E50" s="152">
        <v>101.56</v>
      </c>
    </row>
    <row r="51" spans="2:5" ht="13.5" thickBot="1">
      <c r="B51" s="32"/>
      <c r="C51" s="33"/>
      <c r="D51" s="153"/>
      <c r="E51" s="153"/>
    </row>
    <row r="52" spans="2:5" ht="16.5" thickBot="1">
      <c r="B52" s="5895"/>
      <c r="C52" s="5896" t="s">
        <v>56</v>
      </c>
      <c r="D52" s="5897"/>
      <c r="E52" s="5887"/>
    </row>
    <row r="53" spans="2:5" ht="23.25" customHeight="1" thickBot="1">
      <c r="B53" s="6368" t="s">
        <v>57</v>
      </c>
      <c r="C53" s="6369"/>
      <c r="D53" s="5898" t="s">
        <v>58</v>
      </c>
      <c r="E53" s="5899" t="s">
        <v>59</v>
      </c>
    </row>
    <row r="54" spans="2:5" ht="13.5" thickBot="1">
      <c r="B54" s="5900" t="s">
        <v>27</v>
      </c>
      <c r="C54" s="5889" t="s">
        <v>60</v>
      </c>
      <c r="D54" s="5924">
        <v>93470.15</v>
      </c>
      <c r="E54" s="5925">
        <v>1</v>
      </c>
    </row>
    <row r="55" spans="2:5" ht="25.5">
      <c r="B55" s="5902" t="s">
        <v>5</v>
      </c>
      <c r="C55" s="5903" t="s">
        <v>61</v>
      </c>
      <c r="D55" s="5914">
        <v>0</v>
      </c>
      <c r="E55" s="5915">
        <v>0</v>
      </c>
    </row>
    <row r="56" spans="2:5">
      <c r="B56" s="5891" t="s">
        <v>268</v>
      </c>
      <c r="C56" s="245" t="s">
        <v>269</v>
      </c>
      <c r="D56" s="5916">
        <v>0</v>
      </c>
      <c r="E56" s="5917">
        <v>0</v>
      </c>
    </row>
    <row r="57" spans="2:5">
      <c r="B57" s="246" t="s">
        <v>270</v>
      </c>
      <c r="C57" s="245" t="s">
        <v>271</v>
      </c>
      <c r="D57" s="5916">
        <v>0</v>
      </c>
      <c r="E57" s="5917">
        <v>0</v>
      </c>
    </row>
    <row r="58" spans="2:5">
      <c r="B58" s="246" t="s">
        <v>272</v>
      </c>
      <c r="C58" s="245" t="s">
        <v>273</v>
      </c>
      <c r="D58" s="247">
        <v>0</v>
      </c>
      <c r="E58" s="5917">
        <v>0</v>
      </c>
    </row>
    <row r="59" spans="2:5" ht="25.5">
      <c r="B59" s="5891" t="s">
        <v>7</v>
      </c>
      <c r="C59" s="5892" t="s">
        <v>62</v>
      </c>
      <c r="D59" s="5916">
        <v>0</v>
      </c>
      <c r="E59" s="5917">
        <v>0</v>
      </c>
    </row>
    <row r="60" spans="2:5">
      <c r="B60" s="5891" t="s">
        <v>9</v>
      </c>
      <c r="C60" s="5892" t="s">
        <v>63</v>
      </c>
      <c r="D60" s="5916">
        <v>0</v>
      </c>
      <c r="E60" s="5917">
        <v>0</v>
      </c>
    </row>
    <row r="61" spans="2:5" ht="24" customHeight="1">
      <c r="B61" s="5891" t="s">
        <v>274</v>
      </c>
      <c r="C61" s="5892" t="s">
        <v>275</v>
      </c>
      <c r="D61" s="5916">
        <v>0</v>
      </c>
      <c r="E61" s="5917">
        <v>0</v>
      </c>
    </row>
    <row r="62" spans="2:5">
      <c r="B62" s="5891" t="s">
        <v>276</v>
      </c>
      <c r="C62" s="5892" t="s">
        <v>16</v>
      </c>
      <c r="D62" s="5916">
        <v>0</v>
      </c>
      <c r="E62" s="5917">
        <v>0</v>
      </c>
    </row>
    <row r="63" spans="2:5">
      <c r="B63" s="5891" t="s">
        <v>11</v>
      </c>
      <c r="C63" s="5892" t="s">
        <v>64</v>
      </c>
      <c r="D63" s="5916">
        <v>0</v>
      </c>
      <c r="E63" s="5917">
        <v>0</v>
      </c>
    </row>
    <row r="64" spans="2:5">
      <c r="B64" s="5891" t="s">
        <v>13</v>
      </c>
      <c r="C64" s="5892" t="s">
        <v>275</v>
      </c>
      <c r="D64" s="5916">
        <v>0</v>
      </c>
      <c r="E64" s="5917">
        <v>0</v>
      </c>
    </row>
    <row r="65" spans="2:5">
      <c r="B65" s="5891" t="s">
        <v>15</v>
      </c>
      <c r="C65" s="5892" t="s">
        <v>16</v>
      </c>
      <c r="D65" s="5916">
        <v>0</v>
      </c>
      <c r="E65" s="5917">
        <v>0</v>
      </c>
    </row>
    <row r="66" spans="2:5">
      <c r="B66" s="5891" t="s">
        <v>38</v>
      </c>
      <c r="C66" s="5892" t="s">
        <v>65</v>
      </c>
      <c r="D66" s="5916">
        <v>0</v>
      </c>
      <c r="E66" s="5917">
        <v>0</v>
      </c>
    </row>
    <row r="67" spans="2:5">
      <c r="B67" s="5904" t="s">
        <v>40</v>
      </c>
      <c r="C67" s="5905" t="s">
        <v>66</v>
      </c>
      <c r="D67" s="5926">
        <v>93470.15</v>
      </c>
      <c r="E67" s="5927">
        <v>1</v>
      </c>
    </row>
    <row r="68" spans="2:5">
      <c r="B68" s="5904" t="s">
        <v>277</v>
      </c>
      <c r="C68" s="5905" t="s">
        <v>278</v>
      </c>
      <c r="D68" s="5928">
        <v>93470.15</v>
      </c>
      <c r="E68" s="5929">
        <v>1</v>
      </c>
    </row>
    <row r="69" spans="2:5">
      <c r="B69" s="5904" t="s">
        <v>279</v>
      </c>
      <c r="C69" s="5905" t="s">
        <v>280</v>
      </c>
      <c r="D69" s="5918">
        <v>0</v>
      </c>
      <c r="E69" s="5919">
        <v>0</v>
      </c>
    </row>
    <row r="70" spans="2:5">
      <c r="B70" s="5904" t="s">
        <v>281</v>
      </c>
      <c r="C70" s="5905" t="s">
        <v>282</v>
      </c>
      <c r="D70" s="5918">
        <v>0</v>
      </c>
      <c r="E70" s="5919">
        <v>0</v>
      </c>
    </row>
    <row r="71" spans="2:5">
      <c r="B71" s="5904" t="s">
        <v>283</v>
      </c>
      <c r="C71" s="5905" t="s">
        <v>284</v>
      </c>
      <c r="D71" s="5918">
        <v>0</v>
      </c>
      <c r="E71" s="5919">
        <v>0</v>
      </c>
    </row>
    <row r="72" spans="2:5" ht="25.5">
      <c r="B72" s="5904" t="s">
        <v>42</v>
      </c>
      <c r="C72" s="5905" t="s">
        <v>67</v>
      </c>
      <c r="D72" s="5918">
        <v>0</v>
      </c>
      <c r="E72" s="5919">
        <v>0</v>
      </c>
    </row>
    <row r="73" spans="2:5">
      <c r="B73" s="5904" t="s">
        <v>285</v>
      </c>
      <c r="C73" s="5905" t="s">
        <v>286</v>
      </c>
      <c r="D73" s="5918">
        <v>0</v>
      </c>
      <c r="E73" s="5919">
        <v>0</v>
      </c>
    </row>
    <row r="74" spans="2:5">
      <c r="B74" s="5904" t="s">
        <v>287</v>
      </c>
      <c r="C74" s="5905" t="s">
        <v>288</v>
      </c>
      <c r="D74" s="5918">
        <v>0</v>
      </c>
      <c r="E74" s="5919">
        <v>0</v>
      </c>
    </row>
    <row r="75" spans="2:5">
      <c r="B75" s="5904" t="s">
        <v>289</v>
      </c>
      <c r="C75" s="5905" t="s">
        <v>290</v>
      </c>
      <c r="D75" s="5916">
        <v>0</v>
      </c>
      <c r="E75" s="5919">
        <v>0</v>
      </c>
    </row>
    <row r="76" spans="2:5">
      <c r="B76" s="5904" t="s">
        <v>291</v>
      </c>
      <c r="C76" s="5905" t="s">
        <v>292</v>
      </c>
      <c r="D76" s="5918">
        <v>0</v>
      </c>
      <c r="E76" s="5919">
        <v>0</v>
      </c>
    </row>
    <row r="77" spans="2:5">
      <c r="B77" s="5904" t="s">
        <v>293</v>
      </c>
      <c r="C77" s="5905" t="s">
        <v>294</v>
      </c>
      <c r="D77" s="5918">
        <v>0</v>
      </c>
      <c r="E77" s="5919">
        <v>0</v>
      </c>
    </row>
    <row r="78" spans="2:5">
      <c r="B78" s="5904" t="s">
        <v>68</v>
      </c>
      <c r="C78" s="5905" t="s">
        <v>69</v>
      </c>
      <c r="D78" s="5918">
        <v>0</v>
      </c>
      <c r="E78" s="5919">
        <v>0</v>
      </c>
    </row>
    <row r="79" spans="2:5">
      <c r="B79" s="5891" t="s">
        <v>70</v>
      </c>
      <c r="C79" s="5892" t="s">
        <v>71</v>
      </c>
      <c r="D79" s="5916">
        <v>0</v>
      </c>
      <c r="E79" s="5917">
        <v>0</v>
      </c>
    </row>
    <row r="80" spans="2:5">
      <c r="B80" s="5891" t="s">
        <v>295</v>
      </c>
      <c r="C80" s="5892" t="s">
        <v>296</v>
      </c>
      <c r="D80" s="5916">
        <v>0</v>
      </c>
      <c r="E80" s="5917">
        <v>0</v>
      </c>
    </row>
    <row r="81" spans="2:5">
      <c r="B81" s="5891" t="s">
        <v>297</v>
      </c>
      <c r="C81" s="5892" t="s">
        <v>298</v>
      </c>
      <c r="D81" s="5916">
        <v>0</v>
      </c>
      <c r="E81" s="5917">
        <v>0</v>
      </c>
    </row>
    <row r="82" spans="2:5">
      <c r="B82" s="5891" t="s">
        <v>299</v>
      </c>
      <c r="C82" s="5892" t="s">
        <v>300</v>
      </c>
      <c r="D82" s="5916">
        <v>0</v>
      </c>
      <c r="E82" s="5917">
        <v>0</v>
      </c>
    </row>
    <row r="83" spans="2:5">
      <c r="B83" s="5891" t="s">
        <v>301</v>
      </c>
      <c r="C83" s="5892" t="s">
        <v>302</v>
      </c>
      <c r="D83" s="5916">
        <v>0</v>
      </c>
      <c r="E83" s="5917">
        <v>0</v>
      </c>
    </row>
    <row r="84" spans="2:5">
      <c r="B84" s="5891" t="s">
        <v>72</v>
      </c>
      <c r="C84" s="5892" t="s">
        <v>73</v>
      </c>
      <c r="D84" s="5916">
        <v>0</v>
      </c>
      <c r="E84" s="5917">
        <v>0</v>
      </c>
    </row>
    <row r="85" spans="2:5">
      <c r="B85" s="5891" t="s">
        <v>74</v>
      </c>
      <c r="C85" s="5892" t="s">
        <v>75</v>
      </c>
      <c r="D85" s="5916">
        <v>0</v>
      </c>
      <c r="E85" s="5917">
        <v>0</v>
      </c>
    </row>
    <row r="86" spans="2:5" ht="13.5" thickBot="1">
      <c r="B86" s="5906" t="s">
        <v>76</v>
      </c>
      <c r="C86" s="5907" t="s">
        <v>77</v>
      </c>
      <c r="D86" s="5920">
        <v>0</v>
      </c>
      <c r="E86" s="5921">
        <v>0</v>
      </c>
    </row>
    <row r="87" spans="2:5" ht="26.25" thickBot="1">
      <c r="B87" s="5908" t="s">
        <v>32</v>
      </c>
      <c r="C87" s="5909" t="s">
        <v>78</v>
      </c>
      <c r="D87" s="5910">
        <v>0</v>
      </c>
      <c r="E87" s="5911">
        <v>0</v>
      </c>
    </row>
    <row r="88" spans="2:5" ht="13.5" thickBot="1">
      <c r="B88" s="5888" t="s">
        <v>79</v>
      </c>
      <c r="C88" s="5889" t="s">
        <v>80</v>
      </c>
      <c r="D88" s="5890">
        <v>0</v>
      </c>
      <c r="E88" s="5901">
        <v>0</v>
      </c>
    </row>
    <row r="89" spans="2:5" ht="13.5" thickBot="1">
      <c r="B89" s="5888" t="s">
        <v>81</v>
      </c>
      <c r="C89" s="5889" t="s">
        <v>82</v>
      </c>
      <c r="D89" s="5890">
        <v>0</v>
      </c>
      <c r="E89" s="5901">
        <v>0</v>
      </c>
    </row>
    <row r="90" spans="2:5" ht="13.5" thickBot="1">
      <c r="B90" s="5888" t="s">
        <v>83</v>
      </c>
      <c r="C90" s="5889" t="s">
        <v>84</v>
      </c>
      <c r="D90" s="5890">
        <v>0</v>
      </c>
      <c r="E90" s="5913">
        <v>0</v>
      </c>
    </row>
    <row r="91" spans="2:5">
      <c r="B91" s="5888" t="s">
        <v>85</v>
      </c>
      <c r="C91" s="5889" t="s">
        <v>86</v>
      </c>
      <c r="D91" s="5933">
        <v>93470.15</v>
      </c>
      <c r="E91" s="5955">
        <v>1</v>
      </c>
    </row>
    <row r="92" spans="2:5">
      <c r="B92" s="5891" t="s">
        <v>5</v>
      </c>
      <c r="C92" s="5892" t="s">
        <v>87</v>
      </c>
      <c r="D92" s="5959">
        <v>93470.15</v>
      </c>
      <c r="E92" s="5960">
        <v>1</v>
      </c>
    </row>
    <row r="93" spans="2:5">
      <c r="B93" s="5891" t="s">
        <v>7</v>
      </c>
      <c r="C93" s="5892" t="s">
        <v>88</v>
      </c>
      <c r="D93" s="5959">
        <v>0</v>
      </c>
      <c r="E93" s="5960">
        <v>0</v>
      </c>
    </row>
    <row r="94" spans="2:5" ht="13.5" thickBot="1">
      <c r="B94" s="5893" t="s">
        <v>9</v>
      </c>
      <c r="C94" s="5894" t="s">
        <v>89</v>
      </c>
      <c r="D94" s="5922">
        <v>0</v>
      </c>
      <c r="E94" s="592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158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.570312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186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39369.730000000003</v>
      </c>
      <c r="E9" s="23">
        <f>E10+E11+E12+E13</f>
        <v>55097.98</v>
      </c>
    </row>
    <row r="10" spans="2:5">
      <c r="B10" s="14" t="s">
        <v>5</v>
      </c>
      <c r="C10" s="93" t="s">
        <v>6</v>
      </c>
      <c r="D10" s="175">
        <v>39369.730000000003</v>
      </c>
      <c r="E10" s="226">
        <v>55097.98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39369.730000000003</v>
      </c>
      <c r="E20" s="229">
        <f>E9-E16</f>
        <v>55097.98</v>
      </c>
      <c r="F20" s="167">
        <f>E20-E39</f>
        <v>0</v>
      </c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11172.29</v>
      </c>
      <c r="E24" s="23">
        <f>D20</f>
        <v>39369.730000000003</v>
      </c>
    </row>
    <row r="25" spans="2:7">
      <c r="B25" s="21" t="s">
        <v>25</v>
      </c>
      <c r="C25" s="22" t="s">
        <v>26</v>
      </c>
      <c r="D25" s="95">
        <v>28351.37</v>
      </c>
      <c r="E25" s="110">
        <v>26152.46</v>
      </c>
      <c r="F25" s="50"/>
      <c r="G25" s="92"/>
    </row>
    <row r="26" spans="2:7">
      <c r="B26" s="24" t="s">
        <v>27</v>
      </c>
      <c r="C26" s="25" t="s">
        <v>28</v>
      </c>
      <c r="D26" s="96">
        <v>28920.21</v>
      </c>
      <c r="E26" s="111">
        <v>133743.60999999999</v>
      </c>
      <c r="G26" s="92"/>
    </row>
    <row r="27" spans="2:7">
      <c r="B27" s="26" t="s">
        <v>5</v>
      </c>
      <c r="C27" s="15" t="s">
        <v>29</v>
      </c>
      <c r="D27" s="175"/>
      <c r="E27" s="231">
        <v>133743.60999999999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28920.21</v>
      </c>
      <c r="E29" s="224"/>
    </row>
    <row r="30" spans="2:7">
      <c r="B30" s="24" t="s">
        <v>32</v>
      </c>
      <c r="C30" s="27" t="s">
        <v>33</v>
      </c>
      <c r="D30" s="96">
        <v>568.84</v>
      </c>
      <c r="E30" s="111">
        <v>107591.15</v>
      </c>
      <c r="G30" s="92"/>
    </row>
    <row r="31" spans="2:7">
      <c r="B31" s="26" t="s">
        <v>5</v>
      </c>
      <c r="C31" s="15" t="s">
        <v>34</v>
      </c>
      <c r="D31" s="175"/>
      <c r="E31" s="231">
        <v>84397.81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93.98</v>
      </c>
      <c r="E33" s="231">
        <v>202.93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474.86</v>
      </c>
      <c r="E35" s="231">
        <v>905.3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/>
      <c r="E37" s="231">
        <v>22085.11</v>
      </c>
      <c r="G37" s="92"/>
    </row>
    <row r="38" spans="2:7">
      <c r="B38" s="21" t="s">
        <v>44</v>
      </c>
      <c r="C38" s="22" t="s">
        <v>45</v>
      </c>
      <c r="D38" s="95">
        <v>-153.93</v>
      </c>
      <c r="E38" s="23">
        <v>-10424.209999999999</v>
      </c>
    </row>
    <row r="39" spans="2:7" ht="13.5" thickBot="1">
      <c r="B39" s="30" t="s">
        <v>46</v>
      </c>
      <c r="C39" s="31" t="s">
        <v>47</v>
      </c>
      <c r="D39" s="97">
        <v>39369.730000000003</v>
      </c>
      <c r="E39" s="242">
        <f>E24+E25+E38</f>
        <v>55097.98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121.06950000000001</v>
      </c>
      <c r="E44" s="144">
        <v>422.19549999999998</v>
      </c>
    </row>
    <row r="45" spans="2:7" ht="13.5" thickBot="1">
      <c r="B45" s="41" t="s">
        <v>7</v>
      </c>
      <c r="C45" s="49" t="s">
        <v>52</v>
      </c>
      <c r="D45" s="143">
        <v>422.19549999999998</v>
      </c>
      <c r="E45" s="148">
        <v>623.35080000000005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92.28</v>
      </c>
      <c r="E47" s="150">
        <v>93.25</v>
      </c>
    </row>
    <row r="48" spans="2:7">
      <c r="B48" s="39" t="s">
        <v>7</v>
      </c>
      <c r="C48" s="48" t="s">
        <v>54</v>
      </c>
      <c r="D48" s="160">
        <v>87.54</v>
      </c>
      <c r="E48" s="154">
        <v>83.89</v>
      </c>
    </row>
    <row r="49" spans="2:5">
      <c r="B49" s="39" t="s">
        <v>9</v>
      </c>
      <c r="C49" s="48" t="s">
        <v>55</v>
      </c>
      <c r="D49" s="160">
        <v>97.12</v>
      </c>
      <c r="E49" s="154">
        <v>103.02</v>
      </c>
    </row>
    <row r="50" spans="2:5" ht="13.5" thickBot="1">
      <c r="B50" s="41" t="s">
        <v>11</v>
      </c>
      <c r="C50" s="49" t="s">
        <v>52</v>
      </c>
      <c r="D50" s="143">
        <v>93.25</v>
      </c>
      <c r="E50" s="152">
        <v>88.39</v>
      </c>
    </row>
    <row r="51" spans="2:5" ht="13.5" thickBot="1">
      <c r="B51" s="32"/>
      <c r="C51" s="33"/>
      <c r="D51" s="153"/>
      <c r="E51" s="153"/>
    </row>
    <row r="52" spans="2:5" ht="16.5" thickBot="1">
      <c r="B52" s="5938"/>
      <c r="C52" s="5939" t="s">
        <v>56</v>
      </c>
      <c r="D52" s="5940"/>
      <c r="E52" s="5930"/>
    </row>
    <row r="53" spans="2:5" ht="23.25" customHeight="1" thickBot="1">
      <c r="B53" s="6368" t="s">
        <v>57</v>
      </c>
      <c r="C53" s="6369"/>
      <c r="D53" s="5941" t="s">
        <v>58</v>
      </c>
      <c r="E53" s="5942" t="s">
        <v>59</v>
      </c>
    </row>
    <row r="54" spans="2:5" ht="13.5" thickBot="1">
      <c r="B54" s="5943" t="s">
        <v>27</v>
      </c>
      <c r="C54" s="5932" t="s">
        <v>60</v>
      </c>
      <c r="D54" s="5967">
        <v>55097.98</v>
      </c>
      <c r="E54" s="5968">
        <v>1</v>
      </c>
    </row>
    <row r="55" spans="2:5" ht="25.5">
      <c r="B55" s="5945" t="s">
        <v>5</v>
      </c>
      <c r="C55" s="5946" t="s">
        <v>61</v>
      </c>
      <c r="D55" s="5957">
        <v>0</v>
      </c>
      <c r="E55" s="5958">
        <v>0</v>
      </c>
    </row>
    <row r="56" spans="2:5">
      <c r="B56" s="5934" t="s">
        <v>268</v>
      </c>
      <c r="C56" s="245" t="s">
        <v>269</v>
      </c>
      <c r="D56" s="5959">
        <v>0</v>
      </c>
      <c r="E56" s="5960">
        <v>0</v>
      </c>
    </row>
    <row r="57" spans="2:5">
      <c r="B57" s="246" t="s">
        <v>270</v>
      </c>
      <c r="C57" s="245" t="s">
        <v>271</v>
      </c>
      <c r="D57" s="5959">
        <v>0</v>
      </c>
      <c r="E57" s="5960">
        <v>0</v>
      </c>
    </row>
    <row r="58" spans="2:5">
      <c r="B58" s="246" t="s">
        <v>272</v>
      </c>
      <c r="C58" s="245" t="s">
        <v>273</v>
      </c>
      <c r="D58" s="247">
        <v>0</v>
      </c>
      <c r="E58" s="5960">
        <v>0</v>
      </c>
    </row>
    <row r="59" spans="2:5" ht="25.5">
      <c r="B59" s="5934" t="s">
        <v>7</v>
      </c>
      <c r="C59" s="5935" t="s">
        <v>62</v>
      </c>
      <c r="D59" s="5959">
        <v>0</v>
      </c>
      <c r="E59" s="5960">
        <v>0</v>
      </c>
    </row>
    <row r="60" spans="2:5">
      <c r="B60" s="5934" t="s">
        <v>9</v>
      </c>
      <c r="C60" s="5935" t="s">
        <v>63</v>
      </c>
      <c r="D60" s="5959">
        <v>0</v>
      </c>
      <c r="E60" s="5960">
        <v>0</v>
      </c>
    </row>
    <row r="61" spans="2:5" ht="24" customHeight="1">
      <c r="B61" s="5934" t="s">
        <v>274</v>
      </c>
      <c r="C61" s="5935" t="s">
        <v>275</v>
      </c>
      <c r="D61" s="5959">
        <v>0</v>
      </c>
      <c r="E61" s="5960">
        <v>0</v>
      </c>
    </row>
    <row r="62" spans="2:5">
      <c r="B62" s="5934" t="s">
        <v>276</v>
      </c>
      <c r="C62" s="5935" t="s">
        <v>16</v>
      </c>
      <c r="D62" s="5959">
        <v>0</v>
      </c>
      <c r="E62" s="5960">
        <v>0</v>
      </c>
    </row>
    <row r="63" spans="2:5">
      <c r="B63" s="5934" t="s">
        <v>11</v>
      </c>
      <c r="C63" s="5935" t="s">
        <v>64</v>
      </c>
      <c r="D63" s="5959">
        <v>0</v>
      </c>
      <c r="E63" s="5960">
        <v>0</v>
      </c>
    </row>
    <row r="64" spans="2:5">
      <c r="B64" s="5934" t="s">
        <v>13</v>
      </c>
      <c r="C64" s="5935" t="s">
        <v>275</v>
      </c>
      <c r="D64" s="5959">
        <v>0</v>
      </c>
      <c r="E64" s="5960">
        <v>0</v>
      </c>
    </row>
    <row r="65" spans="2:5">
      <c r="B65" s="5934" t="s">
        <v>15</v>
      </c>
      <c r="C65" s="5935" t="s">
        <v>16</v>
      </c>
      <c r="D65" s="5959">
        <v>0</v>
      </c>
      <c r="E65" s="5960">
        <v>0</v>
      </c>
    </row>
    <row r="66" spans="2:5">
      <c r="B66" s="5934" t="s">
        <v>38</v>
      </c>
      <c r="C66" s="5935" t="s">
        <v>65</v>
      </c>
      <c r="D66" s="5959">
        <v>0</v>
      </c>
      <c r="E66" s="5960">
        <v>0</v>
      </c>
    </row>
    <row r="67" spans="2:5">
      <c r="B67" s="5947" t="s">
        <v>40</v>
      </c>
      <c r="C67" s="5948" t="s">
        <v>66</v>
      </c>
      <c r="D67" s="5969">
        <v>55097.98</v>
      </c>
      <c r="E67" s="5970">
        <v>1</v>
      </c>
    </row>
    <row r="68" spans="2:5">
      <c r="B68" s="5947" t="s">
        <v>277</v>
      </c>
      <c r="C68" s="5948" t="s">
        <v>278</v>
      </c>
      <c r="D68" s="5971">
        <v>55097.98</v>
      </c>
      <c r="E68" s="5972">
        <v>1</v>
      </c>
    </row>
    <row r="69" spans="2:5">
      <c r="B69" s="5947" t="s">
        <v>279</v>
      </c>
      <c r="C69" s="5948" t="s">
        <v>280</v>
      </c>
      <c r="D69" s="5961">
        <v>0</v>
      </c>
      <c r="E69" s="5962">
        <v>0</v>
      </c>
    </row>
    <row r="70" spans="2:5">
      <c r="B70" s="5947" t="s">
        <v>281</v>
      </c>
      <c r="C70" s="5948" t="s">
        <v>282</v>
      </c>
      <c r="D70" s="5961">
        <v>0</v>
      </c>
      <c r="E70" s="5962">
        <v>0</v>
      </c>
    </row>
    <row r="71" spans="2:5">
      <c r="B71" s="5947" t="s">
        <v>283</v>
      </c>
      <c r="C71" s="5948" t="s">
        <v>284</v>
      </c>
      <c r="D71" s="5961">
        <v>0</v>
      </c>
      <c r="E71" s="5962">
        <v>0</v>
      </c>
    </row>
    <row r="72" spans="2:5" ht="25.5">
      <c r="B72" s="5947" t="s">
        <v>42</v>
      </c>
      <c r="C72" s="5948" t="s">
        <v>67</v>
      </c>
      <c r="D72" s="5961">
        <v>0</v>
      </c>
      <c r="E72" s="5962">
        <v>0</v>
      </c>
    </row>
    <row r="73" spans="2:5">
      <c r="B73" s="5947" t="s">
        <v>285</v>
      </c>
      <c r="C73" s="5948" t="s">
        <v>286</v>
      </c>
      <c r="D73" s="5961">
        <v>0</v>
      </c>
      <c r="E73" s="5962">
        <v>0</v>
      </c>
    </row>
    <row r="74" spans="2:5">
      <c r="B74" s="5947" t="s">
        <v>287</v>
      </c>
      <c r="C74" s="5948" t="s">
        <v>288</v>
      </c>
      <c r="D74" s="5961">
        <v>0</v>
      </c>
      <c r="E74" s="5962">
        <v>0</v>
      </c>
    </row>
    <row r="75" spans="2:5">
      <c r="B75" s="5947" t="s">
        <v>289</v>
      </c>
      <c r="C75" s="5948" t="s">
        <v>290</v>
      </c>
      <c r="D75" s="5959">
        <v>0</v>
      </c>
      <c r="E75" s="5962">
        <v>0</v>
      </c>
    </row>
    <row r="76" spans="2:5">
      <c r="B76" s="5947" t="s">
        <v>291</v>
      </c>
      <c r="C76" s="5948" t="s">
        <v>292</v>
      </c>
      <c r="D76" s="5961">
        <v>0</v>
      </c>
      <c r="E76" s="5962">
        <v>0</v>
      </c>
    </row>
    <row r="77" spans="2:5">
      <c r="B77" s="5947" t="s">
        <v>293</v>
      </c>
      <c r="C77" s="5948" t="s">
        <v>294</v>
      </c>
      <c r="D77" s="5961">
        <v>0</v>
      </c>
      <c r="E77" s="5962">
        <v>0</v>
      </c>
    </row>
    <row r="78" spans="2:5">
      <c r="B78" s="5947" t="s">
        <v>68</v>
      </c>
      <c r="C78" s="5948" t="s">
        <v>69</v>
      </c>
      <c r="D78" s="5961">
        <v>0</v>
      </c>
      <c r="E78" s="5962">
        <v>0</v>
      </c>
    </row>
    <row r="79" spans="2:5">
      <c r="B79" s="5934" t="s">
        <v>70</v>
      </c>
      <c r="C79" s="5935" t="s">
        <v>71</v>
      </c>
      <c r="D79" s="5959">
        <v>0</v>
      </c>
      <c r="E79" s="5960">
        <v>0</v>
      </c>
    </row>
    <row r="80" spans="2:5">
      <c r="B80" s="5934" t="s">
        <v>295</v>
      </c>
      <c r="C80" s="5935" t="s">
        <v>296</v>
      </c>
      <c r="D80" s="5959">
        <v>0</v>
      </c>
      <c r="E80" s="5960">
        <v>0</v>
      </c>
    </row>
    <row r="81" spans="2:5">
      <c r="B81" s="5934" t="s">
        <v>297</v>
      </c>
      <c r="C81" s="5935" t="s">
        <v>298</v>
      </c>
      <c r="D81" s="5959">
        <v>0</v>
      </c>
      <c r="E81" s="5960">
        <v>0</v>
      </c>
    </row>
    <row r="82" spans="2:5">
      <c r="B82" s="5934" t="s">
        <v>299</v>
      </c>
      <c r="C82" s="5935" t="s">
        <v>300</v>
      </c>
      <c r="D82" s="5959">
        <v>0</v>
      </c>
      <c r="E82" s="5960">
        <v>0</v>
      </c>
    </row>
    <row r="83" spans="2:5">
      <c r="B83" s="5934" t="s">
        <v>301</v>
      </c>
      <c r="C83" s="5935" t="s">
        <v>302</v>
      </c>
      <c r="D83" s="5959">
        <v>0</v>
      </c>
      <c r="E83" s="5960">
        <v>0</v>
      </c>
    </row>
    <row r="84" spans="2:5">
      <c r="B84" s="5934" t="s">
        <v>72</v>
      </c>
      <c r="C84" s="5935" t="s">
        <v>73</v>
      </c>
      <c r="D84" s="5959">
        <v>0</v>
      </c>
      <c r="E84" s="5960">
        <v>0</v>
      </c>
    </row>
    <row r="85" spans="2:5">
      <c r="B85" s="5934" t="s">
        <v>74</v>
      </c>
      <c r="C85" s="5935" t="s">
        <v>75</v>
      </c>
      <c r="D85" s="5959">
        <v>0</v>
      </c>
      <c r="E85" s="5960">
        <v>0</v>
      </c>
    </row>
    <row r="86" spans="2:5" ht="13.5" thickBot="1">
      <c r="B86" s="5949" t="s">
        <v>76</v>
      </c>
      <c r="C86" s="5950" t="s">
        <v>77</v>
      </c>
      <c r="D86" s="5963">
        <v>0</v>
      </c>
      <c r="E86" s="5964">
        <v>0</v>
      </c>
    </row>
    <row r="87" spans="2:5" ht="26.25" thickBot="1">
      <c r="B87" s="5951" t="s">
        <v>32</v>
      </c>
      <c r="C87" s="5952" t="s">
        <v>78</v>
      </c>
      <c r="D87" s="5953">
        <v>0</v>
      </c>
      <c r="E87" s="5954">
        <v>0</v>
      </c>
    </row>
    <row r="88" spans="2:5" ht="13.5" thickBot="1">
      <c r="B88" s="5931" t="s">
        <v>79</v>
      </c>
      <c r="C88" s="5932" t="s">
        <v>80</v>
      </c>
      <c r="D88" s="5933">
        <v>0</v>
      </c>
      <c r="E88" s="5944">
        <v>0</v>
      </c>
    </row>
    <row r="89" spans="2:5" ht="13.5" thickBot="1">
      <c r="B89" s="5931" t="s">
        <v>81</v>
      </c>
      <c r="C89" s="5932" t="s">
        <v>82</v>
      </c>
      <c r="D89" s="5933">
        <v>0</v>
      </c>
      <c r="E89" s="5944">
        <v>0</v>
      </c>
    </row>
    <row r="90" spans="2:5" ht="13.5" thickBot="1">
      <c r="B90" s="5931" t="s">
        <v>83</v>
      </c>
      <c r="C90" s="5932" t="s">
        <v>84</v>
      </c>
      <c r="D90" s="5933">
        <v>0</v>
      </c>
      <c r="E90" s="5956">
        <v>0</v>
      </c>
    </row>
    <row r="91" spans="2:5">
      <c r="B91" s="5931" t="s">
        <v>85</v>
      </c>
      <c r="C91" s="5932" t="s">
        <v>86</v>
      </c>
      <c r="D91" s="5976">
        <v>55097.98</v>
      </c>
      <c r="E91" s="5998">
        <v>1</v>
      </c>
    </row>
    <row r="92" spans="2:5">
      <c r="B92" s="5934" t="s">
        <v>5</v>
      </c>
      <c r="C92" s="5935" t="s">
        <v>87</v>
      </c>
      <c r="D92" s="6002">
        <v>55097.98</v>
      </c>
      <c r="E92" s="6003">
        <v>1</v>
      </c>
    </row>
    <row r="93" spans="2:5">
      <c r="B93" s="5934" t="s">
        <v>7</v>
      </c>
      <c r="C93" s="5935" t="s">
        <v>88</v>
      </c>
      <c r="D93" s="6002">
        <v>0</v>
      </c>
      <c r="E93" s="6003">
        <v>0</v>
      </c>
    </row>
    <row r="94" spans="2:5" ht="13.5" thickBot="1">
      <c r="B94" s="5936" t="s">
        <v>9</v>
      </c>
      <c r="C94" s="5937" t="s">
        <v>89</v>
      </c>
      <c r="D94" s="5965">
        <v>0</v>
      </c>
      <c r="E94" s="5966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159.xml><?xml version="1.0" encoding="utf-8"?>
<worksheet xmlns="http://schemas.openxmlformats.org/spreadsheetml/2006/main" xmlns:r="http://schemas.openxmlformats.org/officeDocument/2006/relationships">
  <dimension ref="B1:G94"/>
  <sheetViews>
    <sheetView topLeftCell="A55" zoomScaleNormal="100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10.28515625" customWidth="1"/>
    <col min="7" max="7" width="13.140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180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54672.800000000003</v>
      </c>
      <c r="E9" s="23">
        <f>E10+E11+E12+E13</f>
        <v>392472.51</v>
      </c>
    </row>
    <row r="10" spans="2:5">
      <c r="B10" s="14" t="s">
        <v>5</v>
      </c>
      <c r="C10" s="93" t="s">
        <v>6</v>
      </c>
      <c r="D10" s="175">
        <v>54672.800000000003</v>
      </c>
      <c r="E10" s="226">
        <v>392472.51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customHeight="1" thickBot="1">
      <c r="B20" s="8" t="s">
        <v>21</v>
      </c>
      <c r="C20" s="163"/>
      <c r="D20" s="178">
        <f>D9-D16</f>
        <v>54672.800000000003</v>
      </c>
      <c r="E20" s="229">
        <f>E9-E16</f>
        <v>392472.51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247110.62</v>
      </c>
      <c r="E24" s="23">
        <f>D20</f>
        <v>54672.800000000003</v>
      </c>
    </row>
    <row r="25" spans="2:7">
      <c r="B25" s="21" t="s">
        <v>25</v>
      </c>
      <c r="C25" s="22" t="s">
        <v>26</v>
      </c>
      <c r="D25" s="95">
        <v>-184464.66999999995</v>
      </c>
      <c r="E25" s="110">
        <v>370077.09</v>
      </c>
      <c r="F25" s="92"/>
      <c r="G25" s="92"/>
    </row>
    <row r="26" spans="2:7">
      <c r="B26" s="24" t="s">
        <v>27</v>
      </c>
      <c r="C26" s="25" t="s">
        <v>28</v>
      </c>
      <c r="D26" s="96">
        <v>80395.62</v>
      </c>
      <c r="E26" s="111">
        <v>405894.91000000003</v>
      </c>
    </row>
    <row r="27" spans="2:7">
      <c r="B27" s="26" t="s">
        <v>5</v>
      </c>
      <c r="C27" s="15" t="s">
        <v>29</v>
      </c>
      <c r="D27" s="175">
        <v>37152.25</v>
      </c>
      <c r="E27" s="231">
        <v>187015.82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43243.37</v>
      </c>
      <c r="E29" s="231">
        <v>218879.09</v>
      </c>
    </row>
    <row r="30" spans="2:7">
      <c r="B30" s="24" t="s">
        <v>32</v>
      </c>
      <c r="C30" s="27" t="s">
        <v>33</v>
      </c>
      <c r="D30" s="96">
        <v>264860.28999999998</v>
      </c>
      <c r="E30" s="111">
        <v>35817.82</v>
      </c>
      <c r="F30" s="92"/>
    </row>
    <row r="31" spans="2:7">
      <c r="B31" s="26" t="s">
        <v>5</v>
      </c>
      <c r="C31" s="15" t="s">
        <v>34</v>
      </c>
      <c r="D31" s="175"/>
      <c r="E31" s="231">
        <v>19845.330000000002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369.48</v>
      </c>
      <c r="E33" s="231">
        <v>509.53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2059.52</v>
      </c>
      <c r="E35" s="231">
        <v>2228.0100000000002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262431.28999999998</v>
      </c>
      <c r="E37" s="231">
        <v>13234.95</v>
      </c>
      <c r="F37" s="92"/>
      <c r="G37" s="92"/>
    </row>
    <row r="38" spans="2:7">
      <c r="B38" s="21" t="s">
        <v>44</v>
      </c>
      <c r="C38" s="22" t="s">
        <v>45</v>
      </c>
      <c r="D38" s="95">
        <v>-7973.15</v>
      </c>
      <c r="E38" s="23">
        <v>-32277.38</v>
      </c>
    </row>
    <row r="39" spans="2:7" ht="13.5" thickBot="1">
      <c r="B39" s="30" t="s">
        <v>46</v>
      </c>
      <c r="C39" s="31" t="s">
        <v>47</v>
      </c>
      <c r="D39" s="97">
        <v>54672.800000000039</v>
      </c>
      <c r="E39" s="242">
        <f>E24+E25+E38</f>
        <v>392472.51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1253.0328999999999</v>
      </c>
      <c r="E44" s="144">
        <v>268.59640000000002</v>
      </c>
    </row>
    <row r="45" spans="2:7" ht="13.5" thickBot="1">
      <c r="B45" s="41" t="s">
        <v>7</v>
      </c>
      <c r="C45" s="49" t="s">
        <v>52</v>
      </c>
      <c r="D45" s="143">
        <v>268.59640000000002</v>
      </c>
      <c r="E45" s="148">
        <v>2161.4303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197.21</v>
      </c>
      <c r="E47" s="150">
        <v>203.55</v>
      </c>
    </row>
    <row r="48" spans="2:7">
      <c r="B48" s="39" t="s">
        <v>7</v>
      </c>
      <c r="C48" s="48" t="s">
        <v>54</v>
      </c>
      <c r="D48" s="160">
        <v>189.37</v>
      </c>
      <c r="E48" s="154">
        <v>171.72</v>
      </c>
    </row>
    <row r="49" spans="2:5">
      <c r="B49" s="39" t="s">
        <v>9</v>
      </c>
      <c r="C49" s="48" t="s">
        <v>55</v>
      </c>
      <c r="D49" s="160">
        <v>216.21</v>
      </c>
      <c r="E49" s="154">
        <v>223.12</v>
      </c>
    </row>
    <row r="50" spans="2:5" ht="13.5" thickBot="1">
      <c r="B50" s="41" t="s">
        <v>11</v>
      </c>
      <c r="C50" s="49" t="s">
        <v>52</v>
      </c>
      <c r="D50" s="143">
        <v>203.55</v>
      </c>
      <c r="E50" s="152">
        <v>181.58</v>
      </c>
    </row>
    <row r="51" spans="2:5" ht="13.5" thickBot="1">
      <c r="B51" s="32"/>
      <c r="C51" s="33"/>
      <c r="D51" s="153"/>
      <c r="E51" s="153"/>
    </row>
    <row r="52" spans="2:5" ht="16.5" thickBot="1">
      <c r="B52" s="5981"/>
      <c r="C52" s="5982" t="s">
        <v>56</v>
      </c>
      <c r="D52" s="5983"/>
      <c r="E52" s="5973"/>
    </row>
    <row r="53" spans="2:5" ht="23.25" customHeight="1" thickBot="1">
      <c r="B53" s="6368" t="s">
        <v>57</v>
      </c>
      <c r="C53" s="6369"/>
      <c r="D53" s="5984" t="s">
        <v>58</v>
      </c>
      <c r="E53" s="5985" t="s">
        <v>59</v>
      </c>
    </row>
    <row r="54" spans="2:5" ht="13.5" thickBot="1">
      <c r="B54" s="5986" t="s">
        <v>27</v>
      </c>
      <c r="C54" s="5975" t="s">
        <v>60</v>
      </c>
      <c r="D54" s="6010">
        <v>392472.51</v>
      </c>
      <c r="E54" s="6011">
        <v>1</v>
      </c>
    </row>
    <row r="55" spans="2:5" ht="25.5">
      <c r="B55" s="5988" t="s">
        <v>5</v>
      </c>
      <c r="C55" s="5989" t="s">
        <v>61</v>
      </c>
      <c r="D55" s="6000">
        <v>0</v>
      </c>
      <c r="E55" s="6001">
        <v>0</v>
      </c>
    </row>
    <row r="56" spans="2:5">
      <c r="B56" s="5977" t="s">
        <v>268</v>
      </c>
      <c r="C56" s="245" t="s">
        <v>269</v>
      </c>
      <c r="D56" s="6002">
        <v>0</v>
      </c>
      <c r="E56" s="6003">
        <v>0</v>
      </c>
    </row>
    <row r="57" spans="2:5">
      <c r="B57" s="246" t="s">
        <v>270</v>
      </c>
      <c r="C57" s="245" t="s">
        <v>271</v>
      </c>
      <c r="D57" s="6002">
        <v>0</v>
      </c>
      <c r="E57" s="6003">
        <v>0</v>
      </c>
    </row>
    <row r="58" spans="2:5">
      <c r="B58" s="246" t="s">
        <v>272</v>
      </c>
      <c r="C58" s="245" t="s">
        <v>273</v>
      </c>
      <c r="D58" s="247">
        <v>0</v>
      </c>
      <c r="E58" s="6003">
        <v>0</v>
      </c>
    </row>
    <row r="59" spans="2:5" ht="25.5">
      <c r="B59" s="5977" t="s">
        <v>7</v>
      </c>
      <c r="C59" s="5978" t="s">
        <v>62</v>
      </c>
      <c r="D59" s="6002">
        <v>0</v>
      </c>
      <c r="E59" s="6003">
        <v>0</v>
      </c>
    </row>
    <row r="60" spans="2:5">
      <c r="B60" s="5977" t="s">
        <v>9</v>
      </c>
      <c r="C60" s="5978" t="s">
        <v>63</v>
      </c>
      <c r="D60" s="6002">
        <v>0</v>
      </c>
      <c r="E60" s="6003">
        <v>0</v>
      </c>
    </row>
    <row r="61" spans="2:5" ht="24" customHeight="1">
      <c r="B61" s="5977" t="s">
        <v>274</v>
      </c>
      <c r="C61" s="5978" t="s">
        <v>275</v>
      </c>
      <c r="D61" s="6002">
        <v>0</v>
      </c>
      <c r="E61" s="6003">
        <v>0</v>
      </c>
    </row>
    <row r="62" spans="2:5">
      <c r="B62" s="5977" t="s">
        <v>276</v>
      </c>
      <c r="C62" s="5978" t="s">
        <v>16</v>
      </c>
      <c r="D62" s="6002">
        <v>0</v>
      </c>
      <c r="E62" s="6003">
        <v>0</v>
      </c>
    </row>
    <row r="63" spans="2:5">
      <c r="B63" s="5977" t="s">
        <v>11</v>
      </c>
      <c r="C63" s="5978" t="s">
        <v>64</v>
      </c>
      <c r="D63" s="6002">
        <v>0</v>
      </c>
      <c r="E63" s="6003">
        <v>0</v>
      </c>
    </row>
    <row r="64" spans="2:5">
      <c r="B64" s="5977" t="s">
        <v>13</v>
      </c>
      <c r="C64" s="5978" t="s">
        <v>275</v>
      </c>
      <c r="D64" s="6002">
        <v>0</v>
      </c>
      <c r="E64" s="6003">
        <v>0</v>
      </c>
    </row>
    <row r="65" spans="2:5">
      <c r="B65" s="5977" t="s">
        <v>15</v>
      </c>
      <c r="C65" s="5978" t="s">
        <v>16</v>
      </c>
      <c r="D65" s="6002">
        <v>0</v>
      </c>
      <c r="E65" s="6003">
        <v>0</v>
      </c>
    </row>
    <row r="66" spans="2:5">
      <c r="B66" s="5977" t="s">
        <v>38</v>
      </c>
      <c r="C66" s="5978" t="s">
        <v>65</v>
      </c>
      <c r="D66" s="6002">
        <v>0</v>
      </c>
      <c r="E66" s="6003">
        <v>0</v>
      </c>
    </row>
    <row r="67" spans="2:5">
      <c r="B67" s="5990" t="s">
        <v>40</v>
      </c>
      <c r="C67" s="5991" t="s">
        <v>66</v>
      </c>
      <c r="D67" s="6012">
        <v>392472.51</v>
      </c>
      <c r="E67" s="6013">
        <v>1</v>
      </c>
    </row>
    <row r="68" spans="2:5">
      <c r="B68" s="5990" t="s">
        <v>277</v>
      </c>
      <c r="C68" s="5991" t="s">
        <v>278</v>
      </c>
      <c r="D68" s="6014">
        <v>392472.51</v>
      </c>
      <c r="E68" s="6015">
        <v>1</v>
      </c>
    </row>
    <row r="69" spans="2:5">
      <c r="B69" s="5990" t="s">
        <v>279</v>
      </c>
      <c r="C69" s="5991" t="s">
        <v>280</v>
      </c>
      <c r="D69" s="6004">
        <v>0</v>
      </c>
      <c r="E69" s="6005">
        <v>0</v>
      </c>
    </row>
    <row r="70" spans="2:5">
      <c r="B70" s="5990" t="s">
        <v>281</v>
      </c>
      <c r="C70" s="5991" t="s">
        <v>282</v>
      </c>
      <c r="D70" s="6004">
        <v>0</v>
      </c>
      <c r="E70" s="6005">
        <v>0</v>
      </c>
    </row>
    <row r="71" spans="2:5">
      <c r="B71" s="5990" t="s">
        <v>283</v>
      </c>
      <c r="C71" s="5991" t="s">
        <v>284</v>
      </c>
      <c r="D71" s="6004">
        <v>0</v>
      </c>
      <c r="E71" s="6005">
        <v>0</v>
      </c>
    </row>
    <row r="72" spans="2:5" ht="25.5">
      <c r="B72" s="5990" t="s">
        <v>42</v>
      </c>
      <c r="C72" s="5991" t="s">
        <v>67</v>
      </c>
      <c r="D72" s="6004">
        <v>0</v>
      </c>
      <c r="E72" s="6005">
        <v>0</v>
      </c>
    </row>
    <row r="73" spans="2:5">
      <c r="B73" s="5990" t="s">
        <v>285</v>
      </c>
      <c r="C73" s="5991" t="s">
        <v>286</v>
      </c>
      <c r="D73" s="6004">
        <v>0</v>
      </c>
      <c r="E73" s="6005">
        <v>0</v>
      </c>
    </row>
    <row r="74" spans="2:5">
      <c r="B74" s="5990" t="s">
        <v>287</v>
      </c>
      <c r="C74" s="5991" t="s">
        <v>288</v>
      </c>
      <c r="D74" s="6004">
        <v>0</v>
      </c>
      <c r="E74" s="6005">
        <v>0</v>
      </c>
    </row>
    <row r="75" spans="2:5">
      <c r="B75" s="5990" t="s">
        <v>289</v>
      </c>
      <c r="C75" s="5991" t="s">
        <v>290</v>
      </c>
      <c r="D75" s="6002">
        <v>0</v>
      </c>
      <c r="E75" s="6005">
        <v>0</v>
      </c>
    </row>
    <row r="76" spans="2:5">
      <c r="B76" s="5990" t="s">
        <v>291</v>
      </c>
      <c r="C76" s="5991" t="s">
        <v>292</v>
      </c>
      <c r="D76" s="6004">
        <v>0</v>
      </c>
      <c r="E76" s="6005">
        <v>0</v>
      </c>
    </row>
    <row r="77" spans="2:5">
      <c r="B77" s="5990" t="s">
        <v>293</v>
      </c>
      <c r="C77" s="5991" t="s">
        <v>294</v>
      </c>
      <c r="D77" s="6004">
        <v>0</v>
      </c>
      <c r="E77" s="6005">
        <v>0</v>
      </c>
    </row>
    <row r="78" spans="2:5">
      <c r="B78" s="5990" t="s">
        <v>68</v>
      </c>
      <c r="C78" s="5991" t="s">
        <v>69</v>
      </c>
      <c r="D78" s="6004">
        <v>0</v>
      </c>
      <c r="E78" s="6005">
        <v>0</v>
      </c>
    </row>
    <row r="79" spans="2:5">
      <c r="B79" s="5977" t="s">
        <v>70</v>
      </c>
      <c r="C79" s="5978" t="s">
        <v>71</v>
      </c>
      <c r="D79" s="6002">
        <v>0</v>
      </c>
      <c r="E79" s="6003">
        <v>0</v>
      </c>
    </row>
    <row r="80" spans="2:5">
      <c r="B80" s="5977" t="s">
        <v>295</v>
      </c>
      <c r="C80" s="5978" t="s">
        <v>296</v>
      </c>
      <c r="D80" s="6002">
        <v>0</v>
      </c>
      <c r="E80" s="6003">
        <v>0</v>
      </c>
    </row>
    <row r="81" spans="2:5">
      <c r="B81" s="5977" t="s">
        <v>297</v>
      </c>
      <c r="C81" s="5978" t="s">
        <v>298</v>
      </c>
      <c r="D81" s="6002">
        <v>0</v>
      </c>
      <c r="E81" s="6003">
        <v>0</v>
      </c>
    </row>
    <row r="82" spans="2:5">
      <c r="B82" s="5977" t="s">
        <v>299</v>
      </c>
      <c r="C82" s="5978" t="s">
        <v>300</v>
      </c>
      <c r="D82" s="6002">
        <v>0</v>
      </c>
      <c r="E82" s="6003">
        <v>0</v>
      </c>
    </row>
    <row r="83" spans="2:5">
      <c r="B83" s="5977" t="s">
        <v>301</v>
      </c>
      <c r="C83" s="5978" t="s">
        <v>302</v>
      </c>
      <c r="D83" s="6002">
        <v>0</v>
      </c>
      <c r="E83" s="6003">
        <v>0</v>
      </c>
    </row>
    <row r="84" spans="2:5">
      <c r="B84" s="5977" t="s">
        <v>72</v>
      </c>
      <c r="C84" s="5978" t="s">
        <v>73</v>
      </c>
      <c r="D84" s="6002">
        <v>0</v>
      </c>
      <c r="E84" s="6003">
        <v>0</v>
      </c>
    </row>
    <row r="85" spans="2:5">
      <c r="B85" s="5977" t="s">
        <v>74</v>
      </c>
      <c r="C85" s="5978" t="s">
        <v>75</v>
      </c>
      <c r="D85" s="6002">
        <v>0</v>
      </c>
      <c r="E85" s="6003">
        <v>0</v>
      </c>
    </row>
    <row r="86" spans="2:5" ht="13.5" thickBot="1">
      <c r="B86" s="5992" t="s">
        <v>76</v>
      </c>
      <c r="C86" s="5993" t="s">
        <v>77</v>
      </c>
      <c r="D86" s="6006">
        <v>0</v>
      </c>
      <c r="E86" s="6007">
        <v>0</v>
      </c>
    </row>
    <row r="87" spans="2:5" ht="26.25" thickBot="1">
      <c r="B87" s="5994" t="s">
        <v>32</v>
      </c>
      <c r="C87" s="5995" t="s">
        <v>78</v>
      </c>
      <c r="D87" s="5996">
        <v>0</v>
      </c>
      <c r="E87" s="5997">
        <v>0</v>
      </c>
    </row>
    <row r="88" spans="2:5" ht="13.5" thickBot="1">
      <c r="B88" s="5974" t="s">
        <v>79</v>
      </c>
      <c r="C88" s="5975" t="s">
        <v>80</v>
      </c>
      <c r="D88" s="5976">
        <v>0</v>
      </c>
      <c r="E88" s="5987">
        <v>0</v>
      </c>
    </row>
    <row r="89" spans="2:5" ht="13.5" thickBot="1">
      <c r="B89" s="5974" t="s">
        <v>81</v>
      </c>
      <c r="C89" s="5975" t="s">
        <v>82</v>
      </c>
      <c r="D89" s="5976">
        <v>0</v>
      </c>
      <c r="E89" s="5987">
        <v>0</v>
      </c>
    </row>
    <row r="90" spans="2:5" ht="13.5" thickBot="1">
      <c r="B90" s="5974" t="s">
        <v>83</v>
      </c>
      <c r="C90" s="5975" t="s">
        <v>84</v>
      </c>
      <c r="D90" s="5976">
        <v>0</v>
      </c>
      <c r="E90" s="5999">
        <v>0</v>
      </c>
    </row>
    <row r="91" spans="2:5">
      <c r="B91" s="5974" t="s">
        <v>85</v>
      </c>
      <c r="C91" s="5975" t="s">
        <v>86</v>
      </c>
      <c r="D91" s="6019">
        <v>392472.51</v>
      </c>
      <c r="E91" s="6041">
        <v>1</v>
      </c>
    </row>
    <row r="92" spans="2:5">
      <c r="B92" s="5977" t="s">
        <v>5</v>
      </c>
      <c r="C92" s="5978" t="s">
        <v>87</v>
      </c>
      <c r="D92" s="6045">
        <v>392472.51</v>
      </c>
      <c r="E92" s="6046">
        <v>1</v>
      </c>
    </row>
    <row r="93" spans="2:5">
      <c r="B93" s="5977" t="s">
        <v>7</v>
      </c>
      <c r="C93" s="5978" t="s">
        <v>88</v>
      </c>
      <c r="D93" s="6045">
        <v>0</v>
      </c>
      <c r="E93" s="6046">
        <v>0</v>
      </c>
    </row>
    <row r="94" spans="2:5" ht="13.5" thickBot="1">
      <c r="B94" s="5979" t="s">
        <v>9</v>
      </c>
      <c r="C94" s="5980" t="s">
        <v>89</v>
      </c>
      <c r="D94" s="6008">
        <v>0</v>
      </c>
      <c r="E94" s="6009">
        <v>0</v>
      </c>
    </row>
  </sheetData>
  <mergeCells count="5">
    <mergeCell ref="B2:E2"/>
    <mergeCell ref="B3:E3"/>
    <mergeCell ref="B4:E4"/>
    <mergeCell ref="B5:E5"/>
    <mergeCell ref="B53:C5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94"/>
  <sheetViews>
    <sheetView topLeftCell="A55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0.42578125" customWidth="1"/>
    <col min="7" max="7" width="13.42578125" bestFit="1" customWidth="1"/>
    <col min="8" max="8" width="13.7109375" customWidth="1"/>
    <col min="9" max="9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114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30582460.899999999</v>
      </c>
      <c r="E9" s="23">
        <f>E10+E11+E12+E13</f>
        <v>37228129.150000006</v>
      </c>
    </row>
    <row r="10" spans="2:5">
      <c r="B10" s="14" t="s">
        <v>5</v>
      </c>
      <c r="C10" s="93" t="s">
        <v>6</v>
      </c>
      <c r="D10" s="175">
        <f>28055522.53+2507354.65</f>
        <v>30562877.18</v>
      </c>
      <c r="E10" s="226">
        <f>34660177.96+2565145.42</f>
        <v>37225323.380000003</v>
      </c>
    </row>
    <row r="11" spans="2:5">
      <c r="B11" s="14" t="s">
        <v>7</v>
      </c>
      <c r="C11" s="93" t="s">
        <v>8</v>
      </c>
      <c r="D11" s="175"/>
      <c r="E11" s="226">
        <v>101.06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19583.72</v>
      </c>
      <c r="E13" s="226">
        <f>E14</f>
        <v>2704.71</v>
      </c>
    </row>
    <row r="14" spans="2:5">
      <c r="B14" s="14" t="s">
        <v>13</v>
      </c>
      <c r="C14" s="93" t="s">
        <v>14</v>
      </c>
      <c r="D14" s="175">
        <v>19583.72</v>
      </c>
      <c r="E14" s="226">
        <v>2704.71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270034.77</v>
      </c>
      <c r="E16" s="23">
        <f>E17+E18+E19</f>
        <v>6884.66</v>
      </c>
    </row>
    <row r="17" spans="2:9">
      <c r="B17" s="14" t="s">
        <v>5</v>
      </c>
      <c r="C17" s="93" t="s">
        <v>14</v>
      </c>
      <c r="D17" s="176">
        <v>270034.77</v>
      </c>
      <c r="E17" s="227">
        <v>6884.66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30312426.129999999</v>
      </c>
      <c r="E20" s="229">
        <f>E9-E16</f>
        <v>37221244.49000001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32355001.73</v>
      </c>
      <c r="E24" s="23">
        <f>D20</f>
        <v>30312426.129999999</v>
      </c>
      <c r="I24" s="236"/>
    </row>
    <row r="25" spans="2:9">
      <c r="B25" s="21" t="s">
        <v>25</v>
      </c>
      <c r="C25" s="22" t="s">
        <v>26</v>
      </c>
      <c r="D25" s="95">
        <v>-2423782.8900000006</v>
      </c>
      <c r="E25" s="110">
        <v>7702729.3300000001</v>
      </c>
      <c r="F25" s="105"/>
      <c r="G25" s="105"/>
      <c r="H25" s="105"/>
      <c r="I25" s="147"/>
    </row>
    <row r="26" spans="2:9">
      <c r="B26" s="24" t="s">
        <v>27</v>
      </c>
      <c r="C26" s="25" t="s">
        <v>28</v>
      </c>
      <c r="D26" s="96">
        <v>15482162.48</v>
      </c>
      <c r="E26" s="111">
        <v>16744516.889999999</v>
      </c>
      <c r="F26" s="105"/>
      <c r="G26" s="105"/>
      <c r="H26" s="105"/>
      <c r="I26" s="147"/>
    </row>
    <row r="27" spans="2:9">
      <c r="B27" s="26" t="s">
        <v>5</v>
      </c>
      <c r="C27" s="15" t="s">
        <v>29</v>
      </c>
      <c r="D27" s="175">
        <v>15081247.290000001</v>
      </c>
      <c r="E27" s="231">
        <v>13300824.380000001</v>
      </c>
      <c r="F27" s="105"/>
      <c r="G27" s="105"/>
      <c r="H27" s="105"/>
      <c r="I27" s="147"/>
    </row>
    <row r="28" spans="2:9">
      <c r="B28" s="26" t="s">
        <v>7</v>
      </c>
      <c r="C28" s="15" t="s">
        <v>30</v>
      </c>
      <c r="D28" s="175"/>
      <c r="E28" s="231"/>
      <c r="F28" s="105"/>
      <c r="G28" s="105"/>
      <c r="H28" s="105"/>
      <c r="I28" s="147"/>
    </row>
    <row r="29" spans="2:9">
      <c r="B29" s="26" t="s">
        <v>9</v>
      </c>
      <c r="C29" s="15" t="s">
        <v>31</v>
      </c>
      <c r="D29" s="175">
        <v>400915.19000000006</v>
      </c>
      <c r="E29" s="231">
        <v>3443692.5100000002</v>
      </c>
      <c r="F29" s="105"/>
      <c r="G29" s="105"/>
      <c r="H29" s="105"/>
      <c r="I29" s="147"/>
    </row>
    <row r="30" spans="2:9">
      <c r="B30" s="24" t="s">
        <v>32</v>
      </c>
      <c r="C30" s="27" t="s">
        <v>33</v>
      </c>
      <c r="D30" s="96">
        <v>17905945.370000001</v>
      </c>
      <c r="E30" s="111">
        <v>9041787.5600000005</v>
      </c>
      <c r="F30" s="105"/>
      <c r="G30" s="105"/>
      <c r="H30" s="105"/>
      <c r="I30" s="147"/>
    </row>
    <row r="31" spans="2:9">
      <c r="B31" s="26" t="s">
        <v>5</v>
      </c>
      <c r="C31" s="15" t="s">
        <v>34</v>
      </c>
      <c r="D31" s="175">
        <v>5106539.12</v>
      </c>
      <c r="E31" s="231">
        <v>5650279.4300000006</v>
      </c>
      <c r="F31" s="105"/>
      <c r="G31" s="105"/>
      <c r="H31" s="105"/>
      <c r="I31" s="147"/>
    </row>
    <row r="32" spans="2:9">
      <c r="B32" s="26" t="s">
        <v>7</v>
      </c>
      <c r="C32" s="15" t="s">
        <v>35</v>
      </c>
      <c r="D32" s="175"/>
      <c r="E32" s="231"/>
      <c r="F32" s="105"/>
      <c r="G32" s="105"/>
      <c r="H32" s="105"/>
      <c r="I32" s="147"/>
    </row>
    <row r="33" spans="2:9">
      <c r="B33" s="26" t="s">
        <v>9</v>
      </c>
      <c r="C33" s="15" t="s">
        <v>36</v>
      </c>
      <c r="D33" s="175">
        <v>107047.76999999999</v>
      </c>
      <c r="E33" s="231">
        <v>136251.53</v>
      </c>
      <c r="F33" s="105"/>
      <c r="G33" s="105"/>
      <c r="H33" s="105"/>
      <c r="I33" s="147"/>
    </row>
    <row r="34" spans="2:9">
      <c r="B34" s="26" t="s">
        <v>11</v>
      </c>
      <c r="C34" s="15" t="s">
        <v>37</v>
      </c>
      <c r="D34" s="175"/>
      <c r="E34" s="231"/>
      <c r="F34" s="105"/>
      <c r="G34" s="105"/>
      <c r="H34" s="105"/>
      <c r="I34" s="147"/>
    </row>
    <row r="35" spans="2:9" ht="25.5">
      <c r="B35" s="26" t="s">
        <v>38</v>
      </c>
      <c r="C35" s="15" t="s">
        <v>39</v>
      </c>
      <c r="D35" s="175">
        <v>552642.81000000006</v>
      </c>
      <c r="E35" s="231">
        <v>586936.78</v>
      </c>
      <c r="F35" s="105"/>
      <c r="G35" s="105"/>
      <c r="H35" s="105"/>
      <c r="I35" s="147"/>
    </row>
    <row r="36" spans="2:9">
      <c r="B36" s="26" t="s">
        <v>40</v>
      </c>
      <c r="C36" s="15" t="s">
        <v>41</v>
      </c>
      <c r="D36" s="175"/>
      <c r="E36" s="231"/>
      <c r="F36" s="105"/>
      <c r="G36" s="105"/>
      <c r="H36" s="105"/>
      <c r="I36" s="147"/>
    </row>
    <row r="37" spans="2:9" ht="13.5" thickBot="1">
      <c r="B37" s="28" t="s">
        <v>42</v>
      </c>
      <c r="C37" s="29" t="s">
        <v>43</v>
      </c>
      <c r="D37" s="175">
        <v>12139715.67</v>
      </c>
      <c r="E37" s="231">
        <v>2668319.8199999998</v>
      </c>
      <c r="F37" s="105"/>
      <c r="G37" s="105"/>
      <c r="H37" s="105"/>
      <c r="I37" s="147"/>
    </row>
    <row r="38" spans="2:9">
      <c r="B38" s="21" t="s">
        <v>44</v>
      </c>
      <c r="C38" s="22" t="s">
        <v>45</v>
      </c>
      <c r="D38" s="95">
        <v>381207.29</v>
      </c>
      <c r="E38" s="23">
        <v>-793910.97</v>
      </c>
    </row>
    <row r="39" spans="2:9" ht="13.5" thickBot="1">
      <c r="B39" s="30" t="s">
        <v>46</v>
      </c>
      <c r="C39" s="31" t="s">
        <v>47</v>
      </c>
      <c r="D39" s="97">
        <v>30312426.129999999</v>
      </c>
      <c r="E39" s="242">
        <f>E24+E25+E38</f>
        <v>37221244.490000002</v>
      </c>
      <c r="F39" s="105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60">
        <v>257474.93429999999</v>
      </c>
      <c r="E44" s="144">
        <v>238041.51699999999</v>
      </c>
    </row>
    <row r="45" spans="2:9" ht="13.5" thickBot="1">
      <c r="B45" s="41" t="s">
        <v>7</v>
      </c>
      <c r="C45" s="49" t="s">
        <v>52</v>
      </c>
      <c r="D45" s="143">
        <v>238041.51699999999</v>
      </c>
      <c r="E45" s="148">
        <v>297099.30440000002</v>
      </c>
    </row>
    <row r="46" spans="2:9">
      <c r="B46" s="36" t="s">
        <v>32</v>
      </c>
      <c r="C46" s="47" t="s">
        <v>53</v>
      </c>
      <c r="D46" s="192"/>
      <c r="E46" s="149"/>
    </row>
    <row r="47" spans="2:9">
      <c r="B47" s="39" t="s">
        <v>5</v>
      </c>
      <c r="C47" s="48" t="s">
        <v>51</v>
      </c>
      <c r="D47" s="160">
        <v>125.6627</v>
      </c>
      <c r="E47" s="150">
        <v>127.34092149983999</v>
      </c>
    </row>
    <row r="48" spans="2:9">
      <c r="B48" s="39" t="s">
        <v>7</v>
      </c>
      <c r="C48" s="48" t="s">
        <v>54</v>
      </c>
      <c r="D48" s="160">
        <v>124.0459</v>
      </c>
      <c r="E48" s="154">
        <v>123.0069</v>
      </c>
    </row>
    <row r="49" spans="2:8">
      <c r="B49" s="39" t="s">
        <v>9</v>
      </c>
      <c r="C49" s="48" t="s">
        <v>55</v>
      </c>
      <c r="D49" s="160">
        <v>129.01519999999999</v>
      </c>
      <c r="E49" s="154">
        <v>132.59620000000001</v>
      </c>
    </row>
    <row r="50" spans="2:8" ht="13.5" thickBot="1">
      <c r="B50" s="41" t="s">
        <v>11</v>
      </c>
      <c r="C50" s="49" t="s">
        <v>52</v>
      </c>
      <c r="D50" s="143">
        <v>127.34092149983999</v>
      </c>
      <c r="E50" s="152">
        <v>125.282166396078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922"/>
      <c r="C52" s="923" t="s">
        <v>56</v>
      </c>
      <c r="D52" s="924"/>
      <c r="E52" s="914"/>
    </row>
    <row r="53" spans="2:8" ht="23.25" customHeight="1" thickBot="1">
      <c r="B53" s="6368" t="s">
        <v>57</v>
      </c>
      <c r="C53" s="6369"/>
      <c r="D53" s="925" t="s">
        <v>58</v>
      </c>
      <c r="E53" s="926" t="s">
        <v>59</v>
      </c>
    </row>
    <row r="54" spans="2:8" ht="13.5" thickBot="1">
      <c r="B54" s="927" t="s">
        <v>27</v>
      </c>
      <c r="C54" s="916" t="s">
        <v>60</v>
      </c>
      <c r="D54" s="951">
        <v>37225323.380000003</v>
      </c>
      <c r="E54" s="952">
        <v>1.0001095849979194</v>
      </c>
    </row>
    <row r="55" spans="2:8" ht="25.5">
      <c r="B55" s="929" t="s">
        <v>5</v>
      </c>
      <c r="C55" s="930" t="s">
        <v>61</v>
      </c>
      <c r="D55" s="941">
        <v>0</v>
      </c>
      <c r="E55" s="942">
        <v>0</v>
      </c>
    </row>
    <row r="56" spans="2:8">
      <c r="B56" s="918" t="s">
        <v>268</v>
      </c>
      <c r="C56" s="245" t="s">
        <v>269</v>
      </c>
      <c r="D56" s="943">
        <v>0</v>
      </c>
      <c r="E56" s="944">
        <v>0</v>
      </c>
    </row>
    <row r="57" spans="2:8">
      <c r="B57" s="246" t="s">
        <v>270</v>
      </c>
      <c r="C57" s="245" t="s">
        <v>271</v>
      </c>
      <c r="D57" s="943">
        <v>0</v>
      </c>
      <c r="E57" s="944">
        <v>0</v>
      </c>
    </row>
    <row r="58" spans="2:8">
      <c r="B58" s="246" t="s">
        <v>272</v>
      </c>
      <c r="C58" s="245" t="s">
        <v>273</v>
      </c>
      <c r="D58" s="247">
        <v>0</v>
      </c>
      <c r="E58" s="944">
        <v>0</v>
      </c>
    </row>
    <row r="59" spans="2:8" ht="25.5">
      <c r="B59" s="918" t="s">
        <v>7</v>
      </c>
      <c r="C59" s="919" t="s">
        <v>62</v>
      </c>
      <c r="D59" s="943">
        <v>0</v>
      </c>
      <c r="E59" s="944">
        <v>0</v>
      </c>
    </row>
    <row r="60" spans="2:8">
      <c r="B60" s="918" t="s">
        <v>9</v>
      </c>
      <c r="C60" s="919" t="s">
        <v>63</v>
      </c>
      <c r="D60" s="943">
        <v>0</v>
      </c>
      <c r="E60" s="944">
        <v>0</v>
      </c>
    </row>
    <row r="61" spans="2:8" ht="24" customHeight="1">
      <c r="B61" s="918" t="s">
        <v>274</v>
      </c>
      <c r="C61" s="919" t="s">
        <v>275</v>
      </c>
      <c r="D61" s="943">
        <v>0</v>
      </c>
      <c r="E61" s="944">
        <v>0</v>
      </c>
    </row>
    <row r="62" spans="2:8">
      <c r="B62" s="918" t="s">
        <v>276</v>
      </c>
      <c r="C62" s="919" t="s">
        <v>16</v>
      </c>
      <c r="D62" s="943">
        <v>0</v>
      </c>
      <c r="E62" s="944">
        <v>0</v>
      </c>
    </row>
    <row r="63" spans="2:8">
      <c r="B63" s="918" t="s">
        <v>11</v>
      </c>
      <c r="C63" s="919" t="s">
        <v>64</v>
      </c>
      <c r="D63" s="943">
        <v>0</v>
      </c>
      <c r="E63" s="944">
        <v>0</v>
      </c>
    </row>
    <row r="64" spans="2:8">
      <c r="B64" s="918" t="s">
        <v>13</v>
      </c>
      <c r="C64" s="919" t="s">
        <v>275</v>
      </c>
      <c r="D64" s="943">
        <v>0</v>
      </c>
      <c r="E64" s="944">
        <v>0</v>
      </c>
    </row>
    <row r="65" spans="2:5">
      <c r="B65" s="918" t="s">
        <v>15</v>
      </c>
      <c r="C65" s="919" t="s">
        <v>16</v>
      </c>
      <c r="D65" s="943">
        <v>0</v>
      </c>
      <c r="E65" s="944">
        <v>0</v>
      </c>
    </row>
    <row r="66" spans="2:5">
      <c r="B66" s="918" t="s">
        <v>38</v>
      </c>
      <c r="C66" s="919" t="s">
        <v>65</v>
      </c>
      <c r="D66" s="943">
        <v>0</v>
      </c>
      <c r="E66" s="944">
        <v>0</v>
      </c>
    </row>
    <row r="67" spans="2:5">
      <c r="B67" s="931" t="s">
        <v>40</v>
      </c>
      <c r="C67" s="932" t="s">
        <v>66</v>
      </c>
      <c r="D67" s="953">
        <v>34660177.960000001</v>
      </c>
      <c r="E67" s="954">
        <v>0.93119342018002449</v>
      </c>
    </row>
    <row r="68" spans="2:5">
      <c r="B68" s="931" t="s">
        <v>277</v>
      </c>
      <c r="C68" s="932" t="s">
        <v>278</v>
      </c>
      <c r="D68" s="955">
        <v>34660177.960000001</v>
      </c>
      <c r="E68" s="956">
        <v>0.93119342018002449</v>
      </c>
    </row>
    <row r="69" spans="2:5">
      <c r="B69" s="931" t="s">
        <v>279</v>
      </c>
      <c r="C69" s="932" t="s">
        <v>280</v>
      </c>
      <c r="D69" s="945">
        <v>0</v>
      </c>
      <c r="E69" s="946">
        <v>0</v>
      </c>
    </row>
    <row r="70" spans="2:5">
      <c r="B70" s="931" t="s">
        <v>281</v>
      </c>
      <c r="C70" s="932" t="s">
        <v>282</v>
      </c>
      <c r="D70" s="945">
        <v>0</v>
      </c>
      <c r="E70" s="946">
        <v>0</v>
      </c>
    </row>
    <row r="71" spans="2:5">
      <c r="B71" s="931" t="s">
        <v>283</v>
      </c>
      <c r="C71" s="932" t="s">
        <v>284</v>
      </c>
      <c r="D71" s="945">
        <v>0</v>
      </c>
      <c r="E71" s="946">
        <v>0</v>
      </c>
    </row>
    <row r="72" spans="2:5" ht="25.5">
      <c r="B72" s="931" t="s">
        <v>42</v>
      </c>
      <c r="C72" s="932" t="s">
        <v>67</v>
      </c>
      <c r="D72" s="945">
        <v>0</v>
      </c>
      <c r="E72" s="946">
        <v>0</v>
      </c>
    </row>
    <row r="73" spans="2:5">
      <c r="B73" s="931" t="s">
        <v>285</v>
      </c>
      <c r="C73" s="932" t="s">
        <v>286</v>
      </c>
      <c r="D73" s="945">
        <v>0</v>
      </c>
      <c r="E73" s="946">
        <v>0</v>
      </c>
    </row>
    <row r="74" spans="2:5">
      <c r="B74" s="931" t="s">
        <v>287</v>
      </c>
      <c r="C74" s="932" t="s">
        <v>288</v>
      </c>
      <c r="D74" s="945">
        <v>0</v>
      </c>
      <c r="E74" s="946">
        <v>0</v>
      </c>
    </row>
    <row r="75" spans="2:5">
      <c r="B75" s="931" t="s">
        <v>289</v>
      </c>
      <c r="C75" s="932" t="s">
        <v>290</v>
      </c>
      <c r="D75" s="943">
        <v>0</v>
      </c>
      <c r="E75" s="946">
        <v>0</v>
      </c>
    </row>
    <row r="76" spans="2:5">
      <c r="B76" s="931" t="s">
        <v>291</v>
      </c>
      <c r="C76" s="932" t="s">
        <v>292</v>
      </c>
      <c r="D76" s="945">
        <v>0</v>
      </c>
      <c r="E76" s="946">
        <v>0</v>
      </c>
    </row>
    <row r="77" spans="2:5">
      <c r="B77" s="931" t="s">
        <v>293</v>
      </c>
      <c r="C77" s="932" t="s">
        <v>294</v>
      </c>
      <c r="D77" s="945">
        <v>0</v>
      </c>
      <c r="E77" s="946">
        <v>0</v>
      </c>
    </row>
    <row r="78" spans="2:5">
      <c r="B78" s="931" t="s">
        <v>68</v>
      </c>
      <c r="C78" s="932" t="s">
        <v>69</v>
      </c>
      <c r="D78" s="945">
        <v>0</v>
      </c>
      <c r="E78" s="946">
        <v>0</v>
      </c>
    </row>
    <row r="79" spans="2:5">
      <c r="B79" s="918" t="s">
        <v>70</v>
      </c>
      <c r="C79" s="919" t="s">
        <v>71</v>
      </c>
      <c r="D79" s="943">
        <v>0</v>
      </c>
      <c r="E79" s="944">
        <v>0</v>
      </c>
    </row>
    <row r="80" spans="2:5">
      <c r="B80" s="918" t="s">
        <v>295</v>
      </c>
      <c r="C80" s="919" t="s">
        <v>296</v>
      </c>
      <c r="D80" s="943">
        <v>0</v>
      </c>
      <c r="E80" s="944">
        <v>0</v>
      </c>
    </row>
    <row r="81" spans="2:5">
      <c r="B81" s="918" t="s">
        <v>297</v>
      </c>
      <c r="C81" s="919" t="s">
        <v>298</v>
      </c>
      <c r="D81" s="943">
        <v>0</v>
      </c>
      <c r="E81" s="944">
        <v>0</v>
      </c>
    </row>
    <row r="82" spans="2:5">
      <c r="B82" s="918" t="s">
        <v>299</v>
      </c>
      <c r="C82" s="919" t="s">
        <v>300</v>
      </c>
      <c r="D82" s="943">
        <v>0</v>
      </c>
      <c r="E82" s="944">
        <v>0</v>
      </c>
    </row>
    <row r="83" spans="2:5">
      <c r="B83" s="918" t="s">
        <v>301</v>
      </c>
      <c r="C83" s="919" t="s">
        <v>302</v>
      </c>
      <c r="D83" s="943">
        <v>0</v>
      </c>
      <c r="E83" s="944">
        <v>0</v>
      </c>
    </row>
    <row r="84" spans="2:5">
      <c r="B84" s="918" t="s">
        <v>72</v>
      </c>
      <c r="C84" s="919" t="s">
        <v>73</v>
      </c>
      <c r="D84" s="943">
        <v>0</v>
      </c>
      <c r="E84" s="944">
        <v>0</v>
      </c>
    </row>
    <row r="85" spans="2:5">
      <c r="B85" s="918" t="s">
        <v>74</v>
      </c>
      <c r="C85" s="919" t="s">
        <v>75</v>
      </c>
      <c r="D85" s="957">
        <v>2565145.42</v>
      </c>
      <c r="E85" s="958">
        <v>6.8916164817894809E-2</v>
      </c>
    </row>
    <row r="86" spans="2:5" ht="13.5" thickBot="1">
      <c r="B86" s="933" t="s">
        <v>76</v>
      </c>
      <c r="C86" s="934" t="s">
        <v>77</v>
      </c>
      <c r="D86" s="947">
        <v>0</v>
      </c>
      <c r="E86" s="948">
        <v>0</v>
      </c>
    </row>
    <row r="87" spans="2:5" ht="26.25" thickBot="1">
      <c r="B87" s="935" t="s">
        <v>32</v>
      </c>
      <c r="C87" s="936" t="s">
        <v>78</v>
      </c>
      <c r="D87" s="937">
        <v>0</v>
      </c>
      <c r="E87" s="938">
        <v>0</v>
      </c>
    </row>
    <row r="88" spans="2:5" ht="13.5" thickBot="1">
      <c r="B88" s="915" t="s">
        <v>79</v>
      </c>
      <c r="C88" s="916" t="s">
        <v>80</v>
      </c>
      <c r="D88" s="962">
        <v>101.06</v>
      </c>
      <c r="E88" s="985">
        <v>2.7151160952490756E-6</v>
      </c>
    </row>
    <row r="89" spans="2:5" ht="13.5" thickBot="1">
      <c r="B89" s="915" t="s">
        <v>81</v>
      </c>
      <c r="C89" s="916" t="s">
        <v>82</v>
      </c>
      <c r="D89" s="962">
        <v>2704.71</v>
      </c>
      <c r="E89" s="973">
        <v>7.2665759489225481E-5</v>
      </c>
    </row>
    <row r="90" spans="2:5" ht="13.5" thickBot="1">
      <c r="B90" s="915" t="s">
        <v>83</v>
      </c>
      <c r="C90" s="916" t="s">
        <v>84</v>
      </c>
      <c r="D90" s="962">
        <v>6884.66</v>
      </c>
      <c r="E90" s="973">
        <v>1.8496587350403228E-4</v>
      </c>
    </row>
    <row r="91" spans="2:5">
      <c r="B91" s="915" t="s">
        <v>85</v>
      </c>
      <c r="C91" s="916" t="s">
        <v>86</v>
      </c>
      <c r="D91" s="962">
        <v>37221244.49000001</v>
      </c>
      <c r="E91" s="984">
        <v>0.99999999999999978</v>
      </c>
    </row>
    <row r="92" spans="2:5">
      <c r="B92" s="918" t="s">
        <v>5</v>
      </c>
      <c r="C92" s="919" t="s">
        <v>87</v>
      </c>
      <c r="D92" s="990">
        <v>37221244.49000001</v>
      </c>
      <c r="E92" s="991">
        <v>0.99999999999999978</v>
      </c>
    </row>
    <row r="93" spans="2:5">
      <c r="B93" s="918" t="s">
        <v>7</v>
      </c>
      <c r="C93" s="919" t="s">
        <v>88</v>
      </c>
      <c r="D93" s="943">
        <v>0</v>
      </c>
      <c r="E93" s="944">
        <v>0</v>
      </c>
    </row>
    <row r="94" spans="2:5" ht="13.5" thickBot="1">
      <c r="B94" s="920" t="s">
        <v>9</v>
      </c>
      <c r="C94" s="921" t="s">
        <v>89</v>
      </c>
      <c r="D94" s="949">
        <v>0</v>
      </c>
      <c r="E94" s="95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160.xml><?xml version="1.0" encoding="utf-8"?>
<worksheet xmlns="http://schemas.openxmlformats.org/spreadsheetml/2006/main" xmlns:r="http://schemas.openxmlformats.org/officeDocument/2006/relationships">
  <dimension ref="A1:G94"/>
  <sheetViews>
    <sheetView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185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1123440.3899999999</v>
      </c>
      <c r="E9" s="23">
        <f>E10+E11+E12+E13</f>
        <v>1290957.28</v>
      </c>
    </row>
    <row r="10" spans="2:5">
      <c r="B10" s="14" t="s">
        <v>5</v>
      </c>
      <c r="C10" s="93" t="s">
        <v>6</v>
      </c>
      <c r="D10" s="175">
        <v>1123440.3899999999</v>
      </c>
      <c r="E10" s="226">
        <v>1290957.28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1123440.3899999999</v>
      </c>
      <c r="E20" s="229">
        <f>E9-E16</f>
        <v>1290957.28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635517.93000000005</v>
      </c>
      <c r="E24" s="23">
        <f>D20</f>
        <v>1123440.3899999999</v>
      </c>
      <c r="G24" s="92"/>
    </row>
    <row r="25" spans="2:7">
      <c r="B25" s="21" t="s">
        <v>25</v>
      </c>
      <c r="C25" s="22" t="s">
        <v>26</v>
      </c>
      <c r="D25" s="95">
        <v>436446.11</v>
      </c>
      <c r="E25" s="110">
        <v>169903.25</v>
      </c>
      <c r="F25" s="50"/>
    </row>
    <row r="26" spans="2:7">
      <c r="B26" s="24" t="s">
        <v>27</v>
      </c>
      <c r="C26" s="25" t="s">
        <v>28</v>
      </c>
      <c r="D26" s="96">
        <v>584191.61</v>
      </c>
      <c r="E26" s="111">
        <v>433211.20999999996</v>
      </c>
      <c r="F26"/>
    </row>
    <row r="27" spans="2:7">
      <c r="B27" s="26" t="s">
        <v>5</v>
      </c>
      <c r="C27" s="15" t="s">
        <v>29</v>
      </c>
      <c r="D27" s="175">
        <v>564538.19999999995</v>
      </c>
      <c r="E27" s="231">
        <v>361601.11</v>
      </c>
      <c r="F27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19653.41</v>
      </c>
      <c r="E29" s="231">
        <v>71610.100000000006</v>
      </c>
    </row>
    <row r="30" spans="2:7">
      <c r="B30" s="24" t="s">
        <v>32</v>
      </c>
      <c r="C30" s="27" t="s">
        <v>33</v>
      </c>
      <c r="D30" s="96">
        <v>147745.5</v>
      </c>
      <c r="E30" s="111">
        <v>263307.96000000002</v>
      </c>
    </row>
    <row r="31" spans="2:7">
      <c r="B31" s="26" t="s">
        <v>5</v>
      </c>
      <c r="C31" s="15" t="s">
        <v>34</v>
      </c>
      <c r="D31" s="175">
        <v>72356.44</v>
      </c>
      <c r="E31" s="231">
        <v>64975.6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816.82</v>
      </c>
      <c r="E33" s="231">
        <v>1909.87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12768.12</v>
      </c>
      <c r="E35" s="231">
        <v>20866.919999999998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61804.12</v>
      </c>
      <c r="E37" s="231">
        <v>175555.57</v>
      </c>
      <c r="G37" s="92"/>
    </row>
    <row r="38" spans="2:7">
      <c r="B38" s="21" t="s">
        <v>44</v>
      </c>
      <c r="C38" s="22" t="s">
        <v>45</v>
      </c>
      <c r="D38" s="95">
        <v>51476.35</v>
      </c>
      <c r="E38" s="23">
        <v>-2386.36</v>
      </c>
    </row>
    <row r="39" spans="2:7" ht="13.5" thickBot="1">
      <c r="B39" s="30" t="s">
        <v>46</v>
      </c>
      <c r="C39" s="31" t="s">
        <v>47</v>
      </c>
      <c r="D39" s="97">
        <v>1123440.3900000001</v>
      </c>
      <c r="E39" s="242">
        <f>E24+E25+E38</f>
        <v>1290957.2799999998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2035.8072</v>
      </c>
      <c r="E44" s="144">
        <v>3375.6208999999999</v>
      </c>
    </row>
    <row r="45" spans="2:7" ht="13.5" thickBot="1">
      <c r="B45" s="41" t="s">
        <v>7</v>
      </c>
      <c r="C45" s="49" t="s">
        <v>52</v>
      </c>
      <c r="D45" s="143">
        <v>3375.6208999999999</v>
      </c>
      <c r="E45" s="148">
        <v>3876.8649999999998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312.17</v>
      </c>
      <c r="E47" s="150">
        <v>332.81</v>
      </c>
    </row>
    <row r="48" spans="2:7">
      <c r="B48" s="39" t="s">
        <v>7</v>
      </c>
      <c r="C48" s="48" t="s">
        <v>54</v>
      </c>
      <c r="D48" s="160">
        <v>309.45</v>
      </c>
      <c r="E48" s="154">
        <v>328.82</v>
      </c>
    </row>
    <row r="49" spans="2:5">
      <c r="B49" s="39" t="s">
        <v>9</v>
      </c>
      <c r="C49" s="48" t="s">
        <v>55</v>
      </c>
      <c r="D49" s="160">
        <v>334.24</v>
      </c>
      <c r="E49" s="154">
        <v>338.31</v>
      </c>
    </row>
    <row r="50" spans="2:5" ht="13.5" thickBot="1">
      <c r="B50" s="41" t="s">
        <v>11</v>
      </c>
      <c r="C50" s="49" t="s">
        <v>52</v>
      </c>
      <c r="D50" s="143">
        <v>332.81</v>
      </c>
      <c r="E50" s="152">
        <v>332.99</v>
      </c>
    </row>
    <row r="51" spans="2:5" ht="13.5" thickBot="1">
      <c r="B51" s="32"/>
      <c r="C51" s="33"/>
      <c r="D51" s="153"/>
      <c r="E51" s="153"/>
    </row>
    <row r="52" spans="2:5" ht="16.5" thickBot="1">
      <c r="B52" s="6024"/>
      <c r="C52" s="6025" t="s">
        <v>56</v>
      </c>
      <c r="D52" s="6026"/>
      <c r="E52" s="6016"/>
    </row>
    <row r="53" spans="2:5" ht="23.25" customHeight="1" thickBot="1">
      <c r="B53" s="6368" t="s">
        <v>57</v>
      </c>
      <c r="C53" s="6369"/>
      <c r="D53" s="6027" t="s">
        <v>58</v>
      </c>
      <c r="E53" s="6028" t="s">
        <v>59</v>
      </c>
    </row>
    <row r="54" spans="2:5" ht="13.5" thickBot="1">
      <c r="B54" s="6029" t="s">
        <v>27</v>
      </c>
      <c r="C54" s="6018" t="s">
        <v>60</v>
      </c>
      <c r="D54" s="6053">
        <v>1290957.28</v>
      </c>
      <c r="E54" s="6054">
        <v>1</v>
      </c>
    </row>
    <row r="55" spans="2:5" ht="25.5">
      <c r="B55" s="6031" t="s">
        <v>5</v>
      </c>
      <c r="C55" s="6032" t="s">
        <v>61</v>
      </c>
      <c r="D55" s="6043">
        <v>0</v>
      </c>
      <c r="E55" s="6044">
        <v>0</v>
      </c>
    </row>
    <row r="56" spans="2:5">
      <c r="B56" s="6020" t="s">
        <v>268</v>
      </c>
      <c r="C56" s="245" t="s">
        <v>269</v>
      </c>
      <c r="D56" s="6045">
        <v>0</v>
      </c>
      <c r="E56" s="6046">
        <v>0</v>
      </c>
    </row>
    <row r="57" spans="2:5">
      <c r="B57" s="246" t="s">
        <v>270</v>
      </c>
      <c r="C57" s="245" t="s">
        <v>271</v>
      </c>
      <c r="D57" s="6045">
        <v>0</v>
      </c>
      <c r="E57" s="6046">
        <v>0</v>
      </c>
    </row>
    <row r="58" spans="2:5">
      <c r="B58" s="246" t="s">
        <v>272</v>
      </c>
      <c r="C58" s="245" t="s">
        <v>273</v>
      </c>
      <c r="D58" s="247">
        <v>0</v>
      </c>
      <c r="E58" s="6046">
        <v>0</v>
      </c>
    </row>
    <row r="59" spans="2:5" ht="25.5">
      <c r="B59" s="6020" t="s">
        <v>7</v>
      </c>
      <c r="C59" s="6021" t="s">
        <v>62</v>
      </c>
      <c r="D59" s="6045">
        <v>0</v>
      </c>
      <c r="E59" s="6046">
        <v>0</v>
      </c>
    </row>
    <row r="60" spans="2:5">
      <c r="B60" s="6020" t="s">
        <v>9</v>
      </c>
      <c r="C60" s="6021" t="s">
        <v>63</v>
      </c>
      <c r="D60" s="6045">
        <v>0</v>
      </c>
      <c r="E60" s="6046">
        <v>0</v>
      </c>
    </row>
    <row r="61" spans="2:5" ht="24" customHeight="1">
      <c r="B61" s="6020" t="s">
        <v>274</v>
      </c>
      <c r="C61" s="6021" t="s">
        <v>275</v>
      </c>
      <c r="D61" s="6045">
        <v>0</v>
      </c>
      <c r="E61" s="6046">
        <v>0</v>
      </c>
    </row>
    <row r="62" spans="2:5">
      <c r="B62" s="6020" t="s">
        <v>276</v>
      </c>
      <c r="C62" s="6021" t="s">
        <v>16</v>
      </c>
      <c r="D62" s="6045">
        <v>0</v>
      </c>
      <c r="E62" s="6046">
        <v>0</v>
      </c>
    </row>
    <row r="63" spans="2:5">
      <c r="B63" s="6020" t="s">
        <v>11</v>
      </c>
      <c r="C63" s="6021" t="s">
        <v>64</v>
      </c>
      <c r="D63" s="6045">
        <v>0</v>
      </c>
      <c r="E63" s="6046">
        <v>0</v>
      </c>
    </row>
    <row r="64" spans="2:5">
      <c r="B64" s="6020" t="s">
        <v>13</v>
      </c>
      <c r="C64" s="6021" t="s">
        <v>275</v>
      </c>
      <c r="D64" s="6045">
        <v>0</v>
      </c>
      <c r="E64" s="6046">
        <v>0</v>
      </c>
    </row>
    <row r="65" spans="2:5">
      <c r="B65" s="6020" t="s">
        <v>15</v>
      </c>
      <c r="C65" s="6021" t="s">
        <v>16</v>
      </c>
      <c r="D65" s="6045">
        <v>0</v>
      </c>
      <c r="E65" s="6046">
        <v>0</v>
      </c>
    </row>
    <row r="66" spans="2:5">
      <c r="B66" s="6020" t="s">
        <v>38</v>
      </c>
      <c r="C66" s="6021" t="s">
        <v>65</v>
      </c>
      <c r="D66" s="6045">
        <v>0</v>
      </c>
      <c r="E66" s="6046">
        <v>0</v>
      </c>
    </row>
    <row r="67" spans="2:5">
      <c r="B67" s="6033" t="s">
        <v>40</v>
      </c>
      <c r="C67" s="6034" t="s">
        <v>66</v>
      </c>
      <c r="D67" s="6055">
        <v>1290957.28</v>
      </c>
      <c r="E67" s="6056">
        <v>1</v>
      </c>
    </row>
    <row r="68" spans="2:5">
      <c r="B68" s="6033" t="s">
        <v>277</v>
      </c>
      <c r="C68" s="6034" t="s">
        <v>278</v>
      </c>
      <c r="D68" s="6057">
        <v>1290957.28</v>
      </c>
      <c r="E68" s="6058">
        <v>1</v>
      </c>
    </row>
    <row r="69" spans="2:5">
      <c r="B69" s="6033" t="s">
        <v>279</v>
      </c>
      <c r="C69" s="6034" t="s">
        <v>280</v>
      </c>
      <c r="D69" s="6047">
        <v>0</v>
      </c>
      <c r="E69" s="6048">
        <v>0</v>
      </c>
    </row>
    <row r="70" spans="2:5">
      <c r="B70" s="6033" t="s">
        <v>281</v>
      </c>
      <c r="C70" s="6034" t="s">
        <v>282</v>
      </c>
      <c r="D70" s="6047">
        <v>0</v>
      </c>
      <c r="E70" s="6048">
        <v>0</v>
      </c>
    </row>
    <row r="71" spans="2:5">
      <c r="B71" s="6033" t="s">
        <v>283</v>
      </c>
      <c r="C71" s="6034" t="s">
        <v>284</v>
      </c>
      <c r="D71" s="6047">
        <v>0</v>
      </c>
      <c r="E71" s="6048">
        <v>0</v>
      </c>
    </row>
    <row r="72" spans="2:5" ht="25.5">
      <c r="B72" s="6033" t="s">
        <v>42</v>
      </c>
      <c r="C72" s="6034" t="s">
        <v>67</v>
      </c>
      <c r="D72" s="6047">
        <v>0</v>
      </c>
      <c r="E72" s="6048">
        <v>0</v>
      </c>
    </row>
    <row r="73" spans="2:5">
      <c r="B73" s="6033" t="s">
        <v>285</v>
      </c>
      <c r="C73" s="6034" t="s">
        <v>286</v>
      </c>
      <c r="D73" s="6047">
        <v>0</v>
      </c>
      <c r="E73" s="6048">
        <v>0</v>
      </c>
    </row>
    <row r="74" spans="2:5">
      <c r="B74" s="6033" t="s">
        <v>287</v>
      </c>
      <c r="C74" s="6034" t="s">
        <v>288</v>
      </c>
      <c r="D74" s="6047">
        <v>0</v>
      </c>
      <c r="E74" s="6048">
        <v>0</v>
      </c>
    </row>
    <row r="75" spans="2:5">
      <c r="B75" s="6033" t="s">
        <v>289</v>
      </c>
      <c r="C75" s="6034" t="s">
        <v>290</v>
      </c>
      <c r="D75" s="6045">
        <v>0</v>
      </c>
      <c r="E75" s="6048">
        <v>0</v>
      </c>
    </row>
    <row r="76" spans="2:5">
      <c r="B76" s="6033" t="s">
        <v>291</v>
      </c>
      <c r="C76" s="6034" t="s">
        <v>292</v>
      </c>
      <c r="D76" s="6047">
        <v>0</v>
      </c>
      <c r="E76" s="6048">
        <v>0</v>
      </c>
    </row>
    <row r="77" spans="2:5">
      <c r="B77" s="6033" t="s">
        <v>293</v>
      </c>
      <c r="C77" s="6034" t="s">
        <v>294</v>
      </c>
      <c r="D77" s="6047">
        <v>0</v>
      </c>
      <c r="E77" s="6048">
        <v>0</v>
      </c>
    </row>
    <row r="78" spans="2:5">
      <c r="B78" s="6033" t="s">
        <v>68</v>
      </c>
      <c r="C78" s="6034" t="s">
        <v>69</v>
      </c>
      <c r="D78" s="6047">
        <v>0</v>
      </c>
      <c r="E78" s="6048">
        <v>0</v>
      </c>
    </row>
    <row r="79" spans="2:5">
      <c r="B79" s="6020" t="s">
        <v>70</v>
      </c>
      <c r="C79" s="6021" t="s">
        <v>71</v>
      </c>
      <c r="D79" s="6045">
        <v>0</v>
      </c>
      <c r="E79" s="6046">
        <v>0</v>
      </c>
    </row>
    <row r="80" spans="2:5">
      <c r="B80" s="6020" t="s">
        <v>295</v>
      </c>
      <c r="C80" s="6021" t="s">
        <v>296</v>
      </c>
      <c r="D80" s="6045">
        <v>0</v>
      </c>
      <c r="E80" s="6046">
        <v>0</v>
      </c>
    </row>
    <row r="81" spans="2:5">
      <c r="B81" s="6020" t="s">
        <v>297</v>
      </c>
      <c r="C81" s="6021" t="s">
        <v>298</v>
      </c>
      <c r="D81" s="6045">
        <v>0</v>
      </c>
      <c r="E81" s="6046">
        <v>0</v>
      </c>
    </row>
    <row r="82" spans="2:5">
      <c r="B82" s="6020" t="s">
        <v>299</v>
      </c>
      <c r="C82" s="6021" t="s">
        <v>300</v>
      </c>
      <c r="D82" s="6045">
        <v>0</v>
      </c>
      <c r="E82" s="6046">
        <v>0</v>
      </c>
    </row>
    <row r="83" spans="2:5">
      <c r="B83" s="6020" t="s">
        <v>301</v>
      </c>
      <c r="C83" s="6021" t="s">
        <v>302</v>
      </c>
      <c r="D83" s="6045">
        <v>0</v>
      </c>
      <c r="E83" s="6046">
        <v>0</v>
      </c>
    </row>
    <row r="84" spans="2:5">
      <c r="B84" s="6020" t="s">
        <v>72</v>
      </c>
      <c r="C84" s="6021" t="s">
        <v>73</v>
      </c>
      <c r="D84" s="6045">
        <v>0</v>
      </c>
      <c r="E84" s="6046">
        <v>0</v>
      </c>
    </row>
    <row r="85" spans="2:5">
      <c r="B85" s="6020" t="s">
        <v>74</v>
      </c>
      <c r="C85" s="6021" t="s">
        <v>75</v>
      </c>
      <c r="D85" s="6045">
        <v>0</v>
      </c>
      <c r="E85" s="6046">
        <v>0</v>
      </c>
    </row>
    <row r="86" spans="2:5" ht="13.5" thickBot="1">
      <c r="B86" s="6035" t="s">
        <v>76</v>
      </c>
      <c r="C86" s="6036" t="s">
        <v>77</v>
      </c>
      <c r="D86" s="6049">
        <v>0</v>
      </c>
      <c r="E86" s="6050">
        <v>0</v>
      </c>
    </row>
    <row r="87" spans="2:5" ht="26.25" thickBot="1">
      <c r="B87" s="6037" t="s">
        <v>32</v>
      </c>
      <c r="C87" s="6038" t="s">
        <v>78</v>
      </c>
      <c r="D87" s="6039">
        <v>0</v>
      </c>
      <c r="E87" s="6040">
        <v>0</v>
      </c>
    </row>
    <row r="88" spans="2:5" ht="13.5" thickBot="1">
      <c r="B88" s="6017" t="s">
        <v>79</v>
      </c>
      <c r="C88" s="6018" t="s">
        <v>80</v>
      </c>
      <c r="D88" s="6019">
        <v>0</v>
      </c>
      <c r="E88" s="6030">
        <v>0</v>
      </c>
    </row>
    <row r="89" spans="2:5" ht="13.5" thickBot="1">
      <c r="B89" s="6017" t="s">
        <v>81</v>
      </c>
      <c r="C89" s="6018" t="s">
        <v>82</v>
      </c>
      <c r="D89" s="6019">
        <v>0</v>
      </c>
      <c r="E89" s="6030">
        <v>0</v>
      </c>
    </row>
    <row r="90" spans="2:5" ht="13.5" thickBot="1">
      <c r="B90" s="6017" t="s">
        <v>83</v>
      </c>
      <c r="C90" s="6018" t="s">
        <v>84</v>
      </c>
      <c r="D90" s="6019">
        <v>0</v>
      </c>
      <c r="E90" s="6042">
        <v>0</v>
      </c>
    </row>
    <row r="91" spans="2:5">
      <c r="B91" s="6017" t="s">
        <v>85</v>
      </c>
      <c r="C91" s="6018" t="s">
        <v>86</v>
      </c>
      <c r="D91" s="6062">
        <v>1290957.28</v>
      </c>
      <c r="E91" s="6084">
        <v>1</v>
      </c>
    </row>
    <row r="92" spans="2:5">
      <c r="B92" s="6020" t="s">
        <v>5</v>
      </c>
      <c r="C92" s="6021" t="s">
        <v>87</v>
      </c>
      <c r="D92" s="6088">
        <v>1290957.28</v>
      </c>
      <c r="E92" s="6089">
        <v>1</v>
      </c>
    </row>
    <row r="93" spans="2:5">
      <c r="B93" s="6020" t="s">
        <v>7</v>
      </c>
      <c r="C93" s="6021" t="s">
        <v>88</v>
      </c>
      <c r="D93" s="6088">
        <v>0</v>
      </c>
      <c r="E93" s="6089">
        <v>0</v>
      </c>
    </row>
    <row r="94" spans="2:5" ht="13.5" thickBot="1">
      <c r="B94" s="6022" t="s">
        <v>9</v>
      </c>
      <c r="C94" s="6023" t="s">
        <v>89</v>
      </c>
      <c r="D94" s="6051">
        <v>0</v>
      </c>
      <c r="E94" s="6052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161.xml><?xml version="1.0" encoding="utf-8"?>
<worksheet xmlns="http://schemas.openxmlformats.org/spreadsheetml/2006/main" xmlns:r="http://schemas.openxmlformats.org/officeDocument/2006/relationships">
  <dimension ref="A1:G94"/>
  <sheetViews>
    <sheetView topLeftCell="A49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183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743632.35</v>
      </c>
      <c r="E9" s="23">
        <f>E10+E11+E12+E13</f>
        <v>711193.63</v>
      </c>
    </row>
    <row r="10" spans="2:5">
      <c r="B10" s="14" t="s">
        <v>5</v>
      </c>
      <c r="C10" s="93" t="s">
        <v>6</v>
      </c>
      <c r="D10" s="175">
        <v>743632.35</v>
      </c>
      <c r="E10" s="226">
        <v>711193.63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743632.35</v>
      </c>
      <c r="E20" s="229">
        <f>E9-E16</f>
        <v>711193.63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4169.41</v>
      </c>
      <c r="E24" s="23">
        <f>D20</f>
        <v>743632.35</v>
      </c>
    </row>
    <row r="25" spans="2:7">
      <c r="B25" s="21" t="s">
        <v>25</v>
      </c>
      <c r="C25" s="22" t="s">
        <v>26</v>
      </c>
      <c r="D25" s="95">
        <v>735988.48</v>
      </c>
      <c r="E25" s="110">
        <v>-44051.94</v>
      </c>
      <c r="F25" s="50"/>
      <c r="G25" s="92"/>
    </row>
    <row r="26" spans="2:7">
      <c r="B26" s="24" t="s">
        <v>27</v>
      </c>
      <c r="C26" s="25" t="s">
        <v>28</v>
      </c>
      <c r="D26" s="96">
        <v>989132.12</v>
      </c>
      <c r="E26" s="111">
        <v>877763.93</v>
      </c>
    </row>
    <row r="27" spans="2:7">
      <c r="B27" s="26" t="s">
        <v>5</v>
      </c>
      <c r="C27" s="15" t="s">
        <v>29</v>
      </c>
      <c r="D27" s="175">
        <v>439299.99</v>
      </c>
      <c r="E27" s="231">
        <v>810814.77</v>
      </c>
      <c r="F27" s="50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549832.13</v>
      </c>
      <c r="E29" s="231">
        <v>66949.16</v>
      </c>
    </row>
    <row r="30" spans="2:7">
      <c r="B30" s="24" t="s">
        <v>32</v>
      </c>
      <c r="C30" s="27" t="s">
        <v>33</v>
      </c>
      <c r="D30" s="96">
        <v>253143.63999999998</v>
      </c>
      <c r="E30" s="111">
        <v>921815.87</v>
      </c>
    </row>
    <row r="31" spans="2:7">
      <c r="B31" s="26" t="s">
        <v>5</v>
      </c>
      <c r="C31" s="15" t="s">
        <v>34</v>
      </c>
      <c r="D31" s="175"/>
      <c r="E31" s="231">
        <v>24425.37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205.61</v>
      </c>
      <c r="E33" s="231">
        <v>879.19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2700.51</v>
      </c>
      <c r="E35" s="231">
        <v>14547.62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250237.52</v>
      </c>
      <c r="E37" s="231">
        <v>881963.69</v>
      </c>
      <c r="G37" s="92"/>
    </row>
    <row r="38" spans="2:7">
      <c r="B38" s="21" t="s">
        <v>44</v>
      </c>
      <c r="C38" s="22" t="s">
        <v>45</v>
      </c>
      <c r="D38" s="95">
        <v>3474.46</v>
      </c>
      <c r="E38" s="23">
        <v>11613.22</v>
      </c>
    </row>
    <row r="39" spans="2:7" ht="13.5" thickBot="1">
      <c r="B39" s="30" t="s">
        <v>46</v>
      </c>
      <c r="C39" s="31" t="s">
        <v>47</v>
      </c>
      <c r="D39" s="97">
        <v>743632.35</v>
      </c>
      <c r="E39" s="242">
        <f>E24+E25+E38</f>
        <v>711193.62999999989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21.712299999999999</v>
      </c>
      <c r="E44" s="144">
        <v>3723.5608999999999</v>
      </c>
    </row>
    <row r="45" spans="2:7" ht="13.5" thickBot="1">
      <c r="B45" s="41" t="s">
        <v>7</v>
      </c>
      <c r="C45" s="49" t="s">
        <v>52</v>
      </c>
      <c r="D45" s="143">
        <v>3723.5608999999999</v>
      </c>
      <c r="E45" s="148">
        <v>3504.9708000000001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192.03</v>
      </c>
      <c r="E47" s="150">
        <v>199.71</v>
      </c>
    </row>
    <row r="48" spans="2:7">
      <c r="B48" s="39" t="s">
        <v>7</v>
      </c>
      <c r="C48" s="48" t="s">
        <v>54</v>
      </c>
      <c r="D48" s="160">
        <v>192.03</v>
      </c>
      <c r="E48" s="154">
        <v>199.8</v>
      </c>
    </row>
    <row r="49" spans="2:5">
      <c r="B49" s="39" t="s">
        <v>9</v>
      </c>
      <c r="C49" s="48" t="s">
        <v>55</v>
      </c>
      <c r="D49" s="160">
        <v>199.93</v>
      </c>
      <c r="E49" s="154">
        <v>203.6</v>
      </c>
    </row>
    <row r="50" spans="2:5" ht="13.5" thickBot="1">
      <c r="B50" s="41" t="s">
        <v>11</v>
      </c>
      <c r="C50" s="49" t="s">
        <v>52</v>
      </c>
      <c r="D50" s="143">
        <v>199.71</v>
      </c>
      <c r="E50" s="152">
        <v>202.91</v>
      </c>
    </row>
    <row r="51" spans="2:5" ht="13.5" thickBot="1">
      <c r="B51" s="32"/>
      <c r="C51" s="33"/>
      <c r="D51" s="153"/>
      <c r="E51" s="153"/>
    </row>
    <row r="52" spans="2:5" ht="16.5" thickBot="1">
      <c r="B52" s="6067"/>
      <c r="C52" s="6068" t="s">
        <v>56</v>
      </c>
      <c r="D52" s="6069"/>
      <c r="E52" s="6059"/>
    </row>
    <row r="53" spans="2:5" ht="23.25" customHeight="1" thickBot="1">
      <c r="B53" s="6368" t="s">
        <v>57</v>
      </c>
      <c r="C53" s="6369"/>
      <c r="D53" s="6070" t="s">
        <v>58</v>
      </c>
      <c r="E53" s="6071" t="s">
        <v>59</v>
      </c>
    </row>
    <row r="54" spans="2:5" ht="13.5" thickBot="1">
      <c r="B54" s="6072" t="s">
        <v>27</v>
      </c>
      <c r="C54" s="6061" t="s">
        <v>60</v>
      </c>
      <c r="D54" s="6096">
        <v>711193.63</v>
      </c>
      <c r="E54" s="6097">
        <v>1</v>
      </c>
    </row>
    <row r="55" spans="2:5" ht="25.5">
      <c r="B55" s="6074" t="s">
        <v>5</v>
      </c>
      <c r="C55" s="6075" t="s">
        <v>61</v>
      </c>
      <c r="D55" s="6086">
        <v>0</v>
      </c>
      <c r="E55" s="6087">
        <v>0</v>
      </c>
    </row>
    <row r="56" spans="2:5">
      <c r="B56" s="6063" t="s">
        <v>268</v>
      </c>
      <c r="C56" s="245" t="s">
        <v>269</v>
      </c>
      <c r="D56" s="6088">
        <v>0</v>
      </c>
      <c r="E56" s="6089">
        <v>0</v>
      </c>
    </row>
    <row r="57" spans="2:5">
      <c r="B57" s="246" t="s">
        <v>270</v>
      </c>
      <c r="C57" s="245" t="s">
        <v>271</v>
      </c>
      <c r="D57" s="6088">
        <v>0</v>
      </c>
      <c r="E57" s="6089">
        <v>0</v>
      </c>
    </row>
    <row r="58" spans="2:5">
      <c r="B58" s="246" t="s">
        <v>272</v>
      </c>
      <c r="C58" s="245" t="s">
        <v>273</v>
      </c>
      <c r="D58" s="247">
        <v>0</v>
      </c>
      <c r="E58" s="6089">
        <v>0</v>
      </c>
    </row>
    <row r="59" spans="2:5" ht="25.5">
      <c r="B59" s="6063" t="s">
        <v>7</v>
      </c>
      <c r="C59" s="6064" t="s">
        <v>62</v>
      </c>
      <c r="D59" s="6088">
        <v>0</v>
      </c>
      <c r="E59" s="6089">
        <v>0</v>
      </c>
    </row>
    <row r="60" spans="2:5">
      <c r="B60" s="6063" t="s">
        <v>9</v>
      </c>
      <c r="C60" s="6064" t="s">
        <v>63</v>
      </c>
      <c r="D60" s="6088">
        <v>0</v>
      </c>
      <c r="E60" s="6089">
        <v>0</v>
      </c>
    </row>
    <row r="61" spans="2:5" ht="24" customHeight="1">
      <c r="B61" s="6063" t="s">
        <v>274</v>
      </c>
      <c r="C61" s="6064" t="s">
        <v>275</v>
      </c>
      <c r="D61" s="6088">
        <v>0</v>
      </c>
      <c r="E61" s="6089">
        <v>0</v>
      </c>
    </row>
    <row r="62" spans="2:5">
      <c r="B62" s="6063" t="s">
        <v>276</v>
      </c>
      <c r="C62" s="6064" t="s">
        <v>16</v>
      </c>
      <c r="D62" s="6088">
        <v>0</v>
      </c>
      <c r="E62" s="6089">
        <v>0</v>
      </c>
    </row>
    <row r="63" spans="2:5">
      <c r="B63" s="6063" t="s">
        <v>11</v>
      </c>
      <c r="C63" s="6064" t="s">
        <v>64</v>
      </c>
      <c r="D63" s="6088">
        <v>0</v>
      </c>
      <c r="E63" s="6089">
        <v>0</v>
      </c>
    </row>
    <row r="64" spans="2:5">
      <c r="B64" s="6063" t="s">
        <v>13</v>
      </c>
      <c r="C64" s="6064" t="s">
        <v>275</v>
      </c>
      <c r="D64" s="6088">
        <v>0</v>
      </c>
      <c r="E64" s="6089">
        <v>0</v>
      </c>
    </row>
    <row r="65" spans="2:5">
      <c r="B65" s="6063" t="s">
        <v>15</v>
      </c>
      <c r="C65" s="6064" t="s">
        <v>16</v>
      </c>
      <c r="D65" s="6088">
        <v>0</v>
      </c>
      <c r="E65" s="6089">
        <v>0</v>
      </c>
    </row>
    <row r="66" spans="2:5">
      <c r="B66" s="6063" t="s">
        <v>38</v>
      </c>
      <c r="C66" s="6064" t="s">
        <v>65</v>
      </c>
      <c r="D66" s="6088">
        <v>0</v>
      </c>
      <c r="E66" s="6089">
        <v>0</v>
      </c>
    </row>
    <row r="67" spans="2:5">
      <c r="B67" s="6076" t="s">
        <v>40</v>
      </c>
      <c r="C67" s="6077" t="s">
        <v>66</v>
      </c>
      <c r="D67" s="6098">
        <v>711193.63</v>
      </c>
      <c r="E67" s="6099">
        <v>1</v>
      </c>
    </row>
    <row r="68" spans="2:5">
      <c r="B68" s="6076" t="s">
        <v>277</v>
      </c>
      <c r="C68" s="6077" t="s">
        <v>278</v>
      </c>
      <c r="D68" s="6100">
        <v>711193.63</v>
      </c>
      <c r="E68" s="6101">
        <v>1</v>
      </c>
    </row>
    <row r="69" spans="2:5">
      <c r="B69" s="6076" t="s">
        <v>279</v>
      </c>
      <c r="C69" s="6077" t="s">
        <v>280</v>
      </c>
      <c r="D69" s="6090">
        <v>0</v>
      </c>
      <c r="E69" s="6091">
        <v>0</v>
      </c>
    </row>
    <row r="70" spans="2:5">
      <c r="B70" s="6076" t="s">
        <v>281</v>
      </c>
      <c r="C70" s="6077" t="s">
        <v>282</v>
      </c>
      <c r="D70" s="6090">
        <v>0</v>
      </c>
      <c r="E70" s="6091">
        <v>0</v>
      </c>
    </row>
    <row r="71" spans="2:5">
      <c r="B71" s="6076" t="s">
        <v>283</v>
      </c>
      <c r="C71" s="6077" t="s">
        <v>284</v>
      </c>
      <c r="D71" s="6090">
        <v>0</v>
      </c>
      <c r="E71" s="6091">
        <v>0</v>
      </c>
    </row>
    <row r="72" spans="2:5" ht="25.5">
      <c r="B72" s="6076" t="s">
        <v>42</v>
      </c>
      <c r="C72" s="6077" t="s">
        <v>67</v>
      </c>
      <c r="D72" s="6090">
        <v>0</v>
      </c>
      <c r="E72" s="6091">
        <v>0</v>
      </c>
    </row>
    <row r="73" spans="2:5">
      <c r="B73" s="6076" t="s">
        <v>285</v>
      </c>
      <c r="C73" s="6077" t="s">
        <v>286</v>
      </c>
      <c r="D73" s="6090">
        <v>0</v>
      </c>
      <c r="E73" s="6091">
        <v>0</v>
      </c>
    </row>
    <row r="74" spans="2:5">
      <c r="B74" s="6076" t="s">
        <v>287</v>
      </c>
      <c r="C74" s="6077" t="s">
        <v>288</v>
      </c>
      <c r="D74" s="6090">
        <v>0</v>
      </c>
      <c r="E74" s="6091">
        <v>0</v>
      </c>
    </row>
    <row r="75" spans="2:5">
      <c r="B75" s="6076" t="s">
        <v>289</v>
      </c>
      <c r="C75" s="6077" t="s">
        <v>290</v>
      </c>
      <c r="D75" s="6088">
        <v>0</v>
      </c>
      <c r="E75" s="6091">
        <v>0</v>
      </c>
    </row>
    <row r="76" spans="2:5">
      <c r="B76" s="6076" t="s">
        <v>291</v>
      </c>
      <c r="C76" s="6077" t="s">
        <v>292</v>
      </c>
      <c r="D76" s="6090">
        <v>0</v>
      </c>
      <c r="E76" s="6091">
        <v>0</v>
      </c>
    </row>
    <row r="77" spans="2:5">
      <c r="B77" s="6076" t="s">
        <v>293</v>
      </c>
      <c r="C77" s="6077" t="s">
        <v>294</v>
      </c>
      <c r="D77" s="6090">
        <v>0</v>
      </c>
      <c r="E77" s="6091">
        <v>0</v>
      </c>
    </row>
    <row r="78" spans="2:5">
      <c r="B78" s="6076" t="s">
        <v>68</v>
      </c>
      <c r="C78" s="6077" t="s">
        <v>69</v>
      </c>
      <c r="D78" s="6090">
        <v>0</v>
      </c>
      <c r="E78" s="6091">
        <v>0</v>
      </c>
    </row>
    <row r="79" spans="2:5">
      <c r="B79" s="6063" t="s">
        <v>70</v>
      </c>
      <c r="C79" s="6064" t="s">
        <v>71</v>
      </c>
      <c r="D79" s="6088">
        <v>0</v>
      </c>
      <c r="E79" s="6089">
        <v>0</v>
      </c>
    </row>
    <row r="80" spans="2:5">
      <c r="B80" s="6063" t="s">
        <v>295</v>
      </c>
      <c r="C80" s="6064" t="s">
        <v>296</v>
      </c>
      <c r="D80" s="6088">
        <v>0</v>
      </c>
      <c r="E80" s="6089">
        <v>0</v>
      </c>
    </row>
    <row r="81" spans="2:5">
      <c r="B81" s="6063" t="s">
        <v>297</v>
      </c>
      <c r="C81" s="6064" t="s">
        <v>298</v>
      </c>
      <c r="D81" s="6088">
        <v>0</v>
      </c>
      <c r="E81" s="6089">
        <v>0</v>
      </c>
    </row>
    <row r="82" spans="2:5">
      <c r="B82" s="6063" t="s">
        <v>299</v>
      </c>
      <c r="C82" s="6064" t="s">
        <v>300</v>
      </c>
      <c r="D82" s="6088">
        <v>0</v>
      </c>
      <c r="E82" s="6089">
        <v>0</v>
      </c>
    </row>
    <row r="83" spans="2:5">
      <c r="B83" s="6063" t="s">
        <v>301</v>
      </c>
      <c r="C83" s="6064" t="s">
        <v>302</v>
      </c>
      <c r="D83" s="6088">
        <v>0</v>
      </c>
      <c r="E83" s="6089">
        <v>0</v>
      </c>
    </row>
    <row r="84" spans="2:5">
      <c r="B84" s="6063" t="s">
        <v>72</v>
      </c>
      <c r="C84" s="6064" t="s">
        <v>73</v>
      </c>
      <c r="D84" s="6088">
        <v>0</v>
      </c>
      <c r="E84" s="6089">
        <v>0</v>
      </c>
    </row>
    <row r="85" spans="2:5">
      <c r="B85" s="6063" t="s">
        <v>74</v>
      </c>
      <c r="C85" s="6064" t="s">
        <v>75</v>
      </c>
      <c r="D85" s="6088">
        <v>0</v>
      </c>
      <c r="E85" s="6089">
        <v>0</v>
      </c>
    </row>
    <row r="86" spans="2:5" ht="13.5" thickBot="1">
      <c r="B86" s="6078" t="s">
        <v>76</v>
      </c>
      <c r="C86" s="6079" t="s">
        <v>77</v>
      </c>
      <c r="D86" s="6092">
        <v>0</v>
      </c>
      <c r="E86" s="6093">
        <v>0</v>
      </c>
    </row>
    <row r="87" spans="2:5" ht="26.25" thickBot="1">
      <c r="B87" s="6080" t="s">
        <v>32</v>
      </c>
      <c r="C87" s="6081" t="s">
        <v>78</v>
      </c>
      <c r="D87" s="6082">
        <v>0</v>
      </c>
      <c r="E87" s="6083">
        <v>0</v>
      </c>
    </row>
    <row r="88" spans="2:5" ht="13.5" thickBot="1">
      <c r="B88" s="6060" t="s">
        <v>79</v>
      </c>
      <c r="C88" s="6061" t="s">
        <v>80</v>
      </c>
      <c r="D88" s="6062">
        <v>0</v>
      </c>
      <c r="E88" s="6073">
        <v>0</v>
      </c>
    </row>
    <row r="89" spans="2:5" ht="13.5" thickBot="1">
      <c r="B89" s="6060" t="s">
        <v>81</v>
      </c>
      <c r="C89" s="6061" t="s">
        <v>82</v>
      </c>
      <c r="D89" s="6062">
        <v>0</v>
      </c>
      <c r="E89" s="6073">
        <v>0</v>
      </c>
    </row>
    <row r="90" spans="2:5" ht="13.5" thickBot="1">
      <c r="B90" s="6060" t="s">
        <v>83</v>
      </c>
      <c r="C90" s="6061" t="s">
        <v>84</v>
      </c>
      <c r="D90" s="6062">
        <v>0</v>
      </c>
      <c r="E90" s="6085">
        <v>0</v>
      </c>
    </row>
    <row r="91" spans="2:5">
      <c r="B91" s="6060" t="s">
        <v>85</v>
      </c>
      <c r="C91" s="6061" t="s">
        <v>86</v>
      </c>
      <c r="D91" s="6105">
        <v>711193.63</v>
      </c>
      <c r="E91" s="6127">
        <v>1</v>
      </c>
    </row>
    <row r="92" spans="2:5">
      <c r="B92" s="6063" t="s">
        <v>5</v>
      </c>
      <c r="C92" s="6064" t="s">
        <v>87</v>
      </c>
      <c r="D92" s="6131">
        <v>711193.63</v>
      </c>
      <c r="E92" s="6132">
        <v>1</v>
      </c>
    </row>
    <row r="93" spans="2:5">
      <c r="B93" s="6063" t="s">
        <v>7</v>
      </c>
      <c r="C93" s="6064" t="s">
        <v>88</v>
      </c>
      <c r="D93" s="6131">
        <v>0</v>
      </c>
      <c r="E93" s="6132">
        <v>0</v>
      </c>
    </row>
    <row r="94" spans="2:5" ht="13.5" thickBot="1">
      <c r="B94" s="6065" t="s">
        <v>9</v>
      </c>
      <c r="C94" s="6066" t="s">
        <v>89</v>
      </c>
      <c r="D94" s="6094">
        <v>0</v>
      </c>
      <c r="E94" s="6095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55000000000000004" bottom="0.5" header="0.5" footer="0.5"/>
  <pageSetup paperSize="9" scale="70" orientation="portrait" r:id="rId1"/>
  <headerFooter alignWithMargins="0"/>
</worksheet>
</file>

<file path=xl/worksheets/sheet162.xml><?xml version="1.0" encoding="utf-8"?>
<worksheet xmlns="http://schemas.openxmlformats.org/spreadsheetml/2006/main" xmlns:r="http://schemas.openxmlformats.org/officeDocument/2006/relationships">
  <dimension ref="A1:G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184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137554.53</v>
      </c>
      <c r="E9" s="23">
        <f>E10+E11+E12+E13</f>
        <v>149352.82</v>
      </c>
    </row>
    <row r="10" spans="2:5">
      <c r="B10" s="14" t="s">
        <v>5</v>
      </c>
      <c r="C10" s="93" t="s">
        <v>6</v>
      </c>
      <c r="D10" s="175">
        <v>137554.53</v>
      </c>
      <c r="E10" s="226">
        <v>149352.82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137554.53</v>
      </c>
      <c r="E20" s="229">
        <f>E9-E16</f>
        <v>149352.82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46200.09</v>
      </c>
      <c r="E24" s="23">
        <f>D20</f>
        <v>137554.53</v>
      </c>
    </row>
    <row r="25" spans="2:7">
      <c r="B25" s="21" t="s">
        <v>25</v>
      </c>
      <c r="C25" s="22" t="s">
        <v>26</v>
      </c>
      <c r="D25" s="95">
        <v>91801.569999999992</v>
      </c>
      <c r="E25" s="110">
        <v>23099.26</v>
      </c>
      <c r="F25" s="50"/>
      <c r="G25" s="92"/>
    </row>
    <row r="26" spans="2:7">
      <c r="B26" s="24" t="s">
        <v>27</v>
      </c>
      <c r="C26" s="25" t="s">
        <v>28</v>
      </c>
      <c r="D26" s="96">
        <v>117853.98</v>
      </c>
      <c r="E26" s="111">
        <v>53606.77</v>
      </c>
    </row>
    <row r="27" spans="2:7">
      <c r="B27" s="26" t="s">
        <v>5</v>
      </c>
      <c r="C27" s="15" t="s">
        <v>29</v>
      </c>
      <c r="D27" s="175">
        <v>88956.62</v>
      </c>
      <c r="E27" s="231">
        <v>25878.02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28897.360000000001</v>
      </c>
      <c r="E29" s="231">
        <v>27728.75</v>
      </c>
    </row>
    <row r="30" spans="2:7">
      <c r="B30" s="24" t="s">
        <v>32</v>
      </c>
      <c r="C30" s="27" t="s">
        <v>33</v>
      </c>
      <c r="D30" s="96">
        <v>26052.41</v>
      </c>
      <c r="E30" s="111">
        <v>30507.510000000002</v>
      </c>
    </row>
    <row r="31" spans="2:7">
      <c r="B31" s="26" t="s">
        <v>5</v>
      </c>
      <c r="C31" s="15" t="s">
        <v>34</v>
      </c>
      <c r="D31" s="175"/>
      <c r="E31" s="231">
        <v>26267.49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170.27</v>
      </c>
      <c r="E33" s="231">
        <v>418.04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922.22</v>
      </c>
      <c r="E35" s="231">
        <v>2202.4299999999998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24959.919999999998</v>
      </c>
      <c r="E37" s="231">
        <v>1619.55</v>
      </c>
    </row>
    <row r="38" spans="2:6">
      <c r="B38" s="21" t="s">
        <v>44</v>
      </c>
      <c r="C38" s="22" t="s">
        <v>45</v>
      </c>
      <c r="D38" s="95">
        <v>-447.13</v>
      </c>
      <c r="E38" s="23">
        <v>-11300.97</v>
      </c>
    </row>
    <row r="39" spans="2:6" ht="13.5" thickBot="1">
      <c r="B39" s="30" t="s">
        <v>46</v>
      </c>
      <c r="C39" s="31" t="s">
        <v>47</v>
      </c>
      <c r="D39" s="97">
        <v>137554.52999999997</v>
      </c>
      <c r="E39" s="242">
        <f>E24+E25+E38</f>
        <v>149352.82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153.24430000000001</v>
      </c>
      <c r="E44" s="144">
        <v>447.41910000000001</v>
      </c>
    </row>
    <row r="45" spans="2:6" ht="13.5" thickBot="1">
      <c r="B45" s="41" t="s">
        <v>7</v>
      </c>
      <c r="C45" s="49" t="s">
        <v>52</v>
      </c>
      <c r="D45" s="143">
        <v>447.41910000000001</v>
      </c>
      <c r="E45" s="148">
        <v>522.39530000000002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301.48</v>
      </c>
      <c r="E47" s="150">
        <v>307.44</v>
      </c>
    </row>
    <row r="48" spans="2:6">
      <c r="B48" s="39" t="s">
        <v>7</v>
      </c>
      <c r="C48" s="48" t="s">
        <v>54</v>
      </c>
      <c r="D48" s="160">
        <v>294.87</v>
      </c>
      <c r="E48" s="154">
        <v>276.45</v>
      </c>
    </row>
    <row r="49" spans="2:5">
      <c r="B49" s="39" t="s">
        <v>9</v>
      </c>
      <c r="C49" s="48" t="s">
        <v>55</v>
      </c>
      <c r="D49" s="160">
        <v>316.33</v>
      </c>
      <c r="E49" s="154">
        <v>324.04000000000002</v>
      </c>
    </row>
    <row r="50" spans="2:5" ht="13.5" thickBot="1">
      <c r="B50" s="41" t="s">
        <v>11</v>
      </c>
      <c r="C50" s="49" t="s">
        <v>52</v>
      </c>
      <c r="D50" s="143">
        <v>307.44</v>
      </c>
      <c r="E50" s="152">
        <v>285.89999999999998</v>
      </c>
    </row>
    <row r="51" spans="2:5" ht="13.5" thickBot="1">
      <c r="B51" s="32"/>
      <c r="C51" s="33"/>
      <c r="D51" s="153"/>
      <c r="E51" s="153"/>
    </row>
    <row r="52" spans="2:5" ht="16.5" thickBot="1">
      <c r="B52" s="6110"/>
      <c r="C52" s="6111" t="s">
        <v>56</v>
      </c>
      <c r="D52" s="6112"/>
      <c r="E52" s="6102"/>
    </row>
    <row r="53" spans="2:5" ht="23.25" customHeight="1" thickBot="1">
      <c r="B53" s="6368" t="s">
        <v>57</v>
      </c>
      <c r="C53" s="6369"/>
      <c r="D53" s="6113" t="s">
        <v>58</v>
      </c>
      <c r="E53" s="6114" t="s">
        <v>59</v>
      </c>
    </row>
    <row r="54" spans="2:5" ht="13.5" thickBot="1">
      <c r="B54" s="6115" t="s">
        <v>27</v>
      </c>
      <c r="C54" s="6104" t="s">
        <v>60</v>
      </c>
      <c r="D54" s="6139">
        <v>149352.82</v>
      </c>
      <c r="E54" s="6140">
        <v>1</v>
      </c>
    </row>
    <row r="55" spans="2:5" ht="25.5">
      <c r="B55" s="6117" t="s">
        <v>5</v>
      </c>
      <c r="C55" s="6118" t="s">
        <v>61</v>
      </c>
      <c r="D55" s="6129">
        <v>0</v>
      </c>
      <c r="E55" s="6130">
        <v>0</v>
      </c>
    </row>
    <row r="56" spans="2:5">
      <c r="B56" s="6106" t="s">
        <v>268</v>
      </c>
      <c r="C56" s="245" t="s">
        <v>269</v>
      </c>
      <c r="D56" s="6131">
        <v>0</v>
      </c>
      <c r="E56" s="6132">
        <v>0</v>
      </c>
    </row>
    <row r="57" spans="2:5">
      <c r="B57" s="246" t="s">
        <v>270</v>
      </c>
      <c r="C57" s="245" t="s">
        <v>271</v>
      </c>
      <c r="D57" s="6131">
        <v>0</v>
      </c>
      <c r="E57" s="6132">
        <v>0</v>
      </c>
    </row>
    <row r="58" spans="2:5">
      <c r="B58" s="246" t="s">
        <v>272</v>
      </c>
      <c r="C58" s="245" t="s">
        <v>273</v>
      </c>
      <c r="D58" s="247">
        <v>0</v>
      </c>
      <c r="E58" s="6132">
        <v>0</v>
      </c>
    </row>
    <row r="59" spans="2:5" ht="25.5">
      <c r="B59" s="6106" t="s">
        <v>7</v>
      </c>
      <c r="C59" s="6107" t="s">
        <v>62</v>
      </c>
      <c r="D59" s="6131">
        <v>0</v>
      </c>
      <c r="E59" s="6132">
        <v>0</v>
      </c>
    </row>
    <row r="60" spans="2:5">
      <c r="B60" s="6106" t="s">
        <v>9</v>
      </c>
      <c r="C60" s="6107" t="s">
        <v>63</v>
      </c>
      <c r="D60" s="6131">
        <v>0</v>
      </c>
      <c r="E60" s="6132">
        <v>0</v>
      </c>
    </row>
    <row r="61" spans="2:5" ht="24" customHeight="1">
      <c r="B61" s="6106" t="s">
        <v>274</v>
      </c>
      <c r="C61" s="6107" t="s">
        <v>275</v>
      </c>
      <c r="D61" s="6131">
        <v>0</v>
      </c>
      <c r="E61" s="6132">
        <v>0</v>
      </c>
    </row>
    <row r="62" spans="2:5">
      <c r="B62" s="6106" t="s">
        <v>276</v>
      </c>
      <c r="C62" s="6107" t="s">
        <v>16</v>
      </c>
      <c r="D62" s="6131">
        <v>0</v>
      </c>
      <c r="E62" s="6132">
        <v>0</v>
      </c>
    </row>
    <row r="63" spans="2:5">
      <c r="B63" s="6106" t="s">
        <v>11</v>
      </c>
      <c r="C63" s="6107" t="s">
        <v>64</v>
      </c>
      <c r="D63" s="6131">
        <v>0</v>
      </c>
      <c r="E63" s="6132">
        <v>0</v>
      </c>
    </row>
    <row r="64" spans="2:5">
      <c r="B64" s="6106" t="s">
        <v>13</v>
      </c>
      <c r="C64" s="6107" t="s">
        <v>275</v>
      </c>
      <c r="D64" s="6131">
        <v>0</v>
      </c>
      <c r="E64" s="6132">
        <v>0</v>
      </c>
    </row>
    <row r="65" spans="2:5">
      <c r="B65" s="6106" t="s">
        <v>15</v>
      </c>
      <c r="C65" s="6107" t="s">
        <v>16</v>
      </c>
      <c r="D65" s="6131">
        <v>0</v>
      </c>
      <c r="E65" s="6132">
        <v>0</v>
      </c>
    </row>
    <row r="66" spans="2:5">
      <c r="B66" s="6106" t="s">
        <v>38</v>
      </c>
      <c r="C66" s="6107" t="s">
        <v>65</v>
      </c>
      <c r="D66" s="6131">
        <v>0</v>
      </c>
      <c r="E66" s="6132">
        <v>0</v>
      </c>
    </row>
    <row r="67" spans="2:5">
      <c r="B67" s="6119" t="s">
        <v>40</v>
      </c>
      <c r="C67" s="6120" t="s">
        <v>66</v>
      </c>
      <c r="D67" s="6141">
        <v>149352.82</v>
      </c>
      <c r="E67" s="6142">
        <v>1</v>
      </c>
    </row>
    <row r="68" spans="2:5">
      <c r="B68" s="6119" t="s">
        <v>277</v>
      </c>
      <c r="C68" s="6120" t="s">
        <v>278</v>
      </c>
      <c r="D68" s="6143">
        <v>149352.82</v>
      </c>
      <c r="E68" s="6144">
        <v>1</v>
      </c>
    </row>
    <row r="69" spans="2:5">
      <c r="B69" s="6119" t="s">
        <v>279</v>
      </c>
      <c r="C69" s="6120" t="s">
        <v>280</v>
      </c>
      <c r="D69" s="6133">
        <v>0</v>
      </c>
      <c r="E69" s="6134">
        <v>0</v>
      </c>
    </row>
    <row r="70" spans="2:5">
      <c r="B70" s="6119" t="s">
        <v>281</v>
      </c>
      <c r="C70" s="6120" t="s">
        <v>282</v>
      </c>
      <c r="D70" s="6133">
        <v>0</v>
      </c>
      <c r="E70" s="6134">
        <v>0</v>
      </c>
    </row>
    <row r="71" spans="2:5">
      <c r="B71" s="6119" t="s">
        <v>283</v>
      </c>
      <c r="C71" s="6120" t="s">
        <v>284</v>
      </c>
      <c r="D71" s="6133">
        <v>0</v>
      </c>
      <c r="E71" s="6134">
        <v>0</v>
      </c>
    </row>
    <row r="72" spans="2:5" ht="25.5">
      <c r="B72" s="6119" t="s">
        <v>42</v>
      </c>
      <c r="C72" s="6120" t="s">
        <v>67</v>
      </c>
      <c r="D72" s="6133">
        <v>0</v>
      </c>
      <c r="E72" s="6134">
        <v>0</v>
      </c>
    </row>
    <row r="73" spans="2:5">
      <c r="B73" s="6119" t="s">
        <v>285</v>
      </c>
      <c r="C73" s="6120" t="s">
        <v>286</v>
      </c>
      <c r="D73" s="6133">
        <v>0</v>
      </c>
      <c r="E73" s="6134">
        <v>0</v>
      </c>
    </row>
    <row r="74" spans="2:5">
      <c r="B74" s="6119" t="s">
        <v>287</v>
      </c>
      <c r="C74" s="6120" t="s">
        <v>288</v>
      </c>
      <c r="D74" s="6133">
        <v>0</v>
      </c>
      <c r="E74" s="6134">
        <v>0</v>
      </c>
    </row>
    <row r="75" spans="2:5">
      <c r="B75" s="6119" t="s">
        <v>289</v>
      </c>
      <c r="C75" s="6120" t="s">
        <v>290</v>
      </c>
      <c r="D75" s="6131">
        <v>0</v>
      </c>
      <c r="E75" s="6134">
        <v>0</v>
      </c>
    </row>
    <row r="76" spans="2:5">
      <c r="B76" s="6119" t="s">
        <v>291</v>
      </c>
      <c r="C76" s="6120" t="s">
        <v>292</v>
      </c>
      <c r="D76" s="6133">
        <v>0</v>
      </c>
      <c r="E76" s="6134">
        <v>0</v>
      </c>
    </row>
    <row r="77" spans="2:5">
      <c r="B77" s="6119" t="s">
        <v>293</v>
      </c>
      <c r="C77" s="6120" t="s">
        <v>294</v>
      </c>
      <c r="D77" s="6133">
        <v>0</v>
      </c>
      <c r="E77" s="6134">
        <v>0</v>
      </c>
    </row>
    <row r="78" spans="2:5">
      <c r="B78" s="6119" t="s">
        <v>68</v>
      </c>
      <c r="C78" s="6120" t="s">
        <v>69</v>
      </c>
      <c r="D78" s="6133">
        <v>0</v>
      </c>
      <c r="E78" s="6134">
        <v>0</v>
      </c>
    </row>
    <row r="79" spans="2:5">
      <c r="B79" s="6106" t="s">
        <v>70</v>
      </c>
      <c r="C79" s="6107" t="s">
        <v>71</v>
      </c>
      <c r="D79" s="6131">
        <v>0</v>
      </c>
      <c r="E79" s="6132">
        <v>0</v>
      </c>
    </row>
    <row r="80" spans="2:5">
      <c r="B80" s="6106" t="s">
        <v>295</v>
      </c>
      <c r="C80" s="6107" t="s">
        <v>296</v>
      </c>
      <c r="D80" s="6131">
        <v>0</v>
      </c>
      <c r="E80" s="6132">
        <v>0</v>
      </c>
    </row>
    <row r="81" spans="2:5">
      <c r="B81" s="6106" t="s">
        <v>297</v>
      </c>
      <c r="C81" s="6107" t="s">
        <v>298</v>
      </c>
      <c r="D81" s="6131">
        <v>0</v>
      </c>
      <c r="E81" s="6132">
        <v>0</v>
      </c>
    </row>
    <row r="82" spans="2:5">
      <c r="B82" s="6106" t="s">
        <v>299</v>
      </c>
      <c r="C82" s="6107" t="s">
        <v>300</v>
      </c>
      <c r="D82" s="6131">
        <v>0</v>
      </c>
      <c r="E82" s="6132">
        <v>0</v>
      </c>
    </row>
    <row r="83" spans="2:5">
      <c r="B83" s="6106" t="s">
        <v>301</v>
      </c>
      <c r="C83" s="6107" t="s">
        <v>302</v>
      </c>
      <c r="D83" s="6131">
        <v>0</v>
      </c>
      <c r="E83" s="6132">
        <v>0</v>
      </c>
    </row>
    <row r="84" spans="2:5">
      <c r="B84" s="6106" t="s">
        <v>72</v>
      </c>
      <c r="C84" s="6107" t="s">
        <v>73</v>
      </c>
      <c r="D84" s="6131">
        <v>0</v>
      </c>
      <c r="E84" s="6132">
        <v>0</v>
      </c>
    </row>
    <row r="85" spans="2:5">
      <c r="B85" s="6106" t="s">
        <v>74</v>
      </c>
      <c r="C85" s="6107" t="s">
        <v>75</v>
      </c>
      <c r="D85" s="6131">
        <v>0</v>
      </c>
      <c r="E85" s="6132">
        <v>0</v>
      </c>
    </row>
    <row r="86" spans="2:5" ht="13.5" thickBot="1">
      <c r="B86" s="6121" t="s">
        <v>76</v>
      </c>
      <c r="C86" s="6122" t="s">
        <v>77</v>
      </c>
      <c r="D86" s="6135">
        <v>0</v>
      </c>
      <c r="E86" s="6136">
        <v>0</v>
      </c>
    </row>
    <row r="87" spans="2:5" ht="26.25" thickBot="1">
      <c r="B87" s="6123" t="s">
        <v>32</v>
      </c>
      <c r="C87" s="6124" t="s">
        <v>78</v>
      </c>
      <c r="D87" s="6125">
        <v>0</v>
      </c>
      <c r="E87" s="6126">
        <v>0</v>
      </c>
    </row>
    <row r="88" spans="2:5" ht="13.5" thickBot="1">
      <c r="B88" s="6103" t="s">
        <v>79</v>
      </c>
      <c r="C88" s="6104" t="s">
        <v>80</v>
      </c>
      <c r="D88" s="6105">
        <v>0</v>
      </c>
      <c r="E88" s="6116">
        <v>0</v>
      </c>
    </row>
    <row r="89" spans="2:5" ht="13.5" thickBot="1">
      <c r="B89" s="6103" t="s">
        <v>81</v>
      </c>
      <c r="C89" s="6104" t="s">
        <v>82</v>
      </c>
      <c r="D89" s="6105">
        <v>0</v>
      </c>
      <c r="E89" s="6116">
        <v>0</v>
      </c>
    </row>
    <row r="90" spans="2:5" ht="13.5" thickBot="1">
      <c r="B90" s="6103" t="s">
        <v>83</v>
      </c>
      <c r="C90" s="6104" t="s">
        <v>84</v>
      </c>
      <c r="D90" s="6105">
        <v>0</v>
      </c>
      <c r="E90" s="6128">
        <v>0</v>
      </c>
    </row>
    <row r="91" spans="2:5">
      <c r="B91" s="6103" t="s">
        <v>85</v>
      </c>
      <c r="C91" s="6104" t="s">
        <v>86</v>
      </c>
      <c r="D91" s="6148">
        <v>149352.82</v>
      </c>
      <c r="E91" s="6170">
        <v>1</v>
      </c>
    </row>
    <row r="92" spans="2:5">
      <c r="B92" s="6106" t="s">
        <v>5</v>
      </c>
      <c r="C92" s="6107" t="s">
        <v>87</v>
      </c>
      <c r="D92" s="6174">
        <v>149352.82</v>
      </c>
      <c r="E92" s="6175">
        <v>1</v>
      </c>
    </row>
    <row r="93" spans="2:5">
      <c r="B93" s="6106" t="s">
        <v>7</v>
      </c>
      <c r="C93" s="6107" t="s">
        <v>88</v>
      </c>
      <c r="D93" s="6174">
        <v>0</v>
      </c>
      <c r="E93" s="6175">
        <v>0</v>
      </c>
    </row>
    <row r="94" spans="2:5" ht="13.5" thickBot="1">
      <c r="B94" s="6108" t="s">
        <v>9</v>
      </c>
      <c r="C94" s="6109" t="s">
        <v>89</v>
      </c>
      <c r="D94" s="6137">
        <v>0</v>
      </c>
      <c r="E94" s="6138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163.xml><?xml version="1.0" encoding="utf-8"?>
<worksheet xmlns="http://schemas.openxmlformats.org/spreadsheetml/2006/main" xmlns:r="http://schemas.openxmlformats.org/officeDocument/2006/relationships">
  <dimension ref="B1:G94"/>
  <sheetViews>
    <sheetView topLeftCell="A58" zoomScaleNormal="100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187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7158.52</v>
      </c>
      <c r="E9" s="23">
        <f>E10+E11+E12+E13</f>
        <v>12093.85</v>
      </c>
    </row>
    <row r="10" spans="2:5">
      <c r="B10" s="14" t="s">
        <v>5</v>
      </c>
      <c r="C10" s="93" t="s">
        <v>6</v>
      </c>
      <c r="D10" s="175">
        <v>7158.52</v>
      </c>
      <c r="E10" s="226">
        <v>12093.85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7158.52</v>
      </c>
      <c r="E20" s="229">
        <f>E9-E16</f>
        <v>12093.85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2056.2800000000002</v>
      </c>
      <c r="E24" s="23">
        <f>D20</f>
        <v>7158.52</v>
      </c>
    </row>
    <row r="25" spans="2:7">
      <c r="B25" s="21" t="s">
        <v>25</v>
      </c>
      <c r="C25" s="22" t="s">
        <v>26</v>
      </c>
      <c r="D25" s="95">
        <v>4999.99</v>
      </c>
      <c r="E25" s="110">
        <v>4766.7299999999996</v>
      </c>
      <c r="G25" s="92"/>
    </row>
    <row r="26" spans="2:7">
      <c r="B26" s="24" t="s">
        <v>27</v>
      </c>
      <c r="C26" s="25" t="s">
        <v>28</v>
      </c>
      <c r="D26" s="96">
        <v>4999.99</v>
      </c>
      <c r="E26" s="111">
        <v>5000.01</v>
      </c>
    </row>
    <row r="27" spans="2:7">
      <c r="B27" s="26" t="s">
        <v>5</v>
      </c>
      <c r="C27" s="15" t="s">
        <v>29</v>
      </c>
      <c r="D27" s="175">
        <v>4999.99</v>
      </c>
      <c r="E27" s="231">
        <v>5000.01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/>
      <c r="E30" s="111">
        <v>233.28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47.66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185.62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>
        <v>102.25</v>
      </c>
      <c r="E38" s="23">
        <v>168.6</v>
      </c>
    </row>
    <row r="39" spans="2:6" ht="13.5" thickBot="1">
      <c r="B39" s="30" t="s">
        <v>46</v>
      </c>
      <c r="C39" s="31" t="s">
        <v>47</v>
      </c>
      <c r="D39" s="97">
        <v>7158.52</v>
      </c>
      <c r="E39" s="242">
        <f>E24+E25+E38</f>
        <v>12093.85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18.7788</v>
      </c>
      <c r="E44" s="144">
        <v>63.377800000000001</v>
      </c>
    </row>
    <row r="45" spans="2:6" ht="13.5" thickBot="1">
      <c r="B45" s="41" t="s">
        <v>7</v>
      </c>
      <c r="C45" s="49" t="s">
        <v>52</v>
      </c>
      <c r="D45" s="143">
        <v>63.377800000000001</v>
      </c>
      <c r="E45" s="148">
        <v>104.84480000000001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109.5</v>
      </c>
      <c r="E47" s="150">
        <v>112.95</v>
      </c>
    </row>
    <row r="48" spans="2:6">
      <c r="B48" s="39" t="s">
        <v>7</v>
      </c>
      <c r="C48" s="48" t="s">
        <v>54</v>
      </c>
      <c r="D48" s="160">
        <v>109.53</v>
      </c>
      <c r="E48" s="154">
        <v>112.98</v>
      </c>
    </row>
    <row r="49" spans="2:5">
      <c r="B49" s="39" t="s">
        <v>9</v>
      </c>
      <c r="C49" s="48" t="s">
        <v>55</v>
      </c>
      <c r="D49" s="160">
        <v>112.95</v>
      </c>
      <c r="E49" s="154">
        <v>115.35</v>
      </c>
    </row>
    <row r="50" spans="2:5" ht="13.5" thickBot="1">
      <c r="B50" s="41" t="s">
        <v>11</v>
      </c>
      <c r="C50" s="49" t="s">
        <v>52</v>
      </c>
      <c r="D50" s="143">
        <v>112.95</v>
      </c>
      <c r="E50" s="152">
        <v>115.35</v>
      </c>
    </row>
    <row r="51" spans="2:5" ht="13.5" thickBot="1">
      <c r="B51" s="32"/>
      <c r="C51" s="33"/>
      <c r="D51" s="153"/>
      <c r="E51" s="153"/>
    </row>
    <row r="52" spans="2:5" ht="16.5" thickBot="1">
      <c r="B52" s="6153"/>
      <c r="C52" s="6154" t="s">
        <v>56</v>
      </c>
      <c r="D52" s="6155"/>
      <c r="E52" s="6145"/>
    </row>
    <row r="53" spans="2:5" ht="23.25" customHeight="1" thickBot="1">
      <c r="B53" s="6368" t="s">
        <v>57</v>
      </c>
      <c r="C53" s="6369"/>
      <c r="D53" s="6156" t="s">
        <v>58</v>
      </c>
      <c r="E53" s="6157" t="s">
        <v>59</v>
      </c>
    </row>
    <row r="54" spans="2:5" ht="13.5" thickBot="1">
      <c r="B54" s="6158" t="s">
        <v>27</v>
      </c>
      <c r="C54" s="6147" t="s">
        <v>60</v>
      </c>
      <c r="D54" s="6182">
        <v>12093.85</v>
      </c>
      <c r="E54" s="6183">
        <v>1</v>
      </c>
    </row>
    <row r="55" spans="2:5" ht="25.5">
      <c r="B55" s="6160" t="s">
        <v>5</v>
      </c>
      <c r="C55" s="6161" t="s">
        <v>61</v>
      </c>
      <c r="D55" s="6172">
        <v>0</v>
      </c>
      <c r="E55" s="6173">
        <v>0</v>
      </c>
    </row>
    <row r="56" spans="2:5">
      <c r="B56" s="6149" t="s">
        <v>268</v>
      </c>
      <c r="C56" s="245" t="s">
        <v>269</v>
      </c>
      <c r="D56" s="6174">
        <v>0</v>
      </c>
      <c r="E56" s="6175">
        <v>0</v>
      </c>
    </row>
    <row r="57" spans="2:5">
      <c r="B57" s="246" t="s">
        <v>270</v>
      </c>
      <c r="C57" s="245" t="s">
        <v>271</v>
      </c>
      <c r="D57" s="6174">
        <v>0</v>
      </c>
      <c r="E57" s="6175">
        <v>0</v>
      </c>
    </row>
    <row r="58" spans="2:5">
      <c r="B58" s="246" t="s">
        <v>272</v>
      </c>
      <c r="C58" s="245" t="s">
        <v>273</v>
      </c>
      <c r="D58" s="247">
        <v>0</v>
      </c>
      <c r="E58" s="6175">
        <v>0</v>
      </c>
    </row>
    <row r="59" spans="2:5" ht="25.5">
      <c r="B59" s="6149" t="s">
        <v>7</v>
      </c>
      <c r="C59" s="6150" t="s">
        <v>62</v>
      </c>
      <c r="D59" s="6174">
        <v>0</v>
      </c>
      <c r="E59" s="6175">
        <v>0</v>
      </c>
    </row>
    <row r="60" spans="2:5">
      <c r="B60" s="6149" t="s">
        <v>9</v>
      </c>
      <c r="C60" s="6150" t="s">
        <v>63</v>
      </c>
      <c r="D60" s="6174">
        <v>0</v>
      </c>
      <c r="E60" s="6175">
        <v>0</v>
      </c>
    </row>
    <row r="61" spans="2:5" ht="24" customHeight="1">
      <c r="B61" s="6149" t="s">
        <v>274</v>
      </c>
      <c r="C61" s="6150" t="s">
        <v>275</v>
      </c>
      <c r="D61" s="6174">
        <v>0</v>
      </c>
      <c r="E61" s="6175">
        <v>0</v>
      </c>
    </row>
    <row r="62" spans="2:5">
      <c r="B62" s="6149" t="s">
        <v>276</v>
      </c>
      <c r="C62" s="6150" t="s">
        <v>16</v>
      </c>
      <c r="D62" s="6174">
        <v>0</v>
      </c>
      <c r="E62" s="6175">
        <v>0</v>
      </c>
    </row>
    <row r="63" spans="2:5">
      <c r="B63" s="6149" t="s">
        <v>11</v>
      </c>
      <c r="C63" s="6150" t="s">
        <v>64</v>
      </c>
      <c r="D63" s="6174">
        <v>0</v>
      </c>
      <c r="E63" s="6175">
        <v>0</v>
      </c>
    </row>
    <row r="64" spans="2:5">
      <c r="B64" s="6149" t="s">
        <v>13</v>
      </c>
      <c r="C64" s="6150" t="s">
        <v>275</v>
      </c>
      <c r="D64" s="6174">
        <v>0</v>
      </c>
      <c r="E64" s="6175">
        <v>0</v>
      </c>
    </row>
    <row r="65" spans="2:5">
      <c r="B65" s="6149" t="s">
        <v>15</v>
      </c>
      <c r="C65" s="6150" t="s">
        <v>16</v>
      </c>
      <c r="D65" s="6174">
        <v>0</v>
      </c>
      <c r="E65" s="6175">
        <v>0</v>
      </c>
    </row>
    <row r="66" spans="2:5">
      <c r="B66" s="6149" t="s">
        <v>38</v>
      </c>
      <c r="C66" s="6150" t="s">
        <v>65</v>
      </c>
      <c r="D66" s="6174">
        <v>0</v>
      </c>
      <c r="E66" s="6175">
        <v>0</v>
      </c>
    </row>
    <row r="67" spans="2:5">
      <c r="B67" s="6162" t="s">
        <v>40</v>
      </c>
      <c r="C67" s="6163" t="s">
        <v>66</v>
      </c>
      <c r="D67" s="6184">
        <v>12093.85</v>
      </c>
      <c r="E67" s="6185">
        <v>1</v>
      </c>
    </row>
    <row r="68" spans="2:5">
      <c r="B68" s="6162" t="s">
        <v>277</v>
      </c>
      <c r="C68" s="6163" t="s">
        <v>278</v>
      </c>
      <c r="D68" s="6186">
        <v>12093.85</v>
      </c>
      <c r="E68" s="6187">
        <v>1</v>
      </c>
    </row>
    <row r="69" spans="2:5">
      <c r="B69" s="6162" t="s">
        <v>279</v>
      </c>
      <c r="C69" s="6163" t="s">
        <v>280</v>
      </c>
      <c r="D69" s="6176">
        <v>0</v>
      </c>
      <c r="E69" s="6177">
        <v>0</v>
      </c>
    </row>
    <row r="70" spans="2:5">
      <c r="B70" s="6162" t="s">
        <v>281</v>
      </c>
      <c r="C70" s="6163" t="s">
        <v>282</v>
      </c>
      <c r="D70" s="6176">
        <v>0</v>
      </c>
      <c r="E70" s="6177">
        <v>0</v>
      </c>
    </row>
    <row r="71" spans="2:5">
      <c r="B71" s="6162" t="s">
        <v>283</v>
      </c>
      <c r="C71" s="6163" t="s">
        <v>284</v>
      </c>
      <c r="D71" s="6176">
        <v>0</v>
      </c>
      <c r="E71" s="6177">
        <v>0</v>
      </c>
    </row>
    <row r="72" spans="2:5" ht="25.5">
      <c r="B72" s="6162" t="s">
        <v>42</v>
      </c>
      <c r="C72" s="6163" t="s">
        <v>67</v>
      </c>
      <c r="D72" s="6176">
        <v>0</v>
      </c>
      <c r="E72" s="6177">
        <v>0</v>
      </c>
    </row>
    <row r="73" spans="2:5">
      <c r="B73" s="6162" t="s">
        <v>285</v>
      </c>
      <c r="C73" s="6163" t="s">
        <v>286</v>
      </c>
      <c r="D73" s="6176">
        <v>0</v>
      </c>
      <c r="E73" s="6177">
        <v>0</v>
      </c>
    </row>
    <row r="74" spans="2:5">
      <c r="B74" s="6162" t="s">
        <v>287</v>
      </c>
      <c r="C74" s="6163" t="s">
        <v>288</v>
      </c>
      <c r="D74" s="6176">
        <v>0</v>
      </c>
      <c r="E74" s="6177">
        <v>0</v>
      </c>
    </row>
    <row r="75" spans="2:5">
      <c r="B75" s="6162" t="s">
        <v>289</v>
      </c>
      <c r="C75" s="6163" t="s">
        <v>290</v>
      </c>
      <c r="D75" s="6174">
        <v>0</v>
      </c>
      <c r="E75" s="6177">
        <v>0</v>
      </c>
    </row>
    <row r="76" spans="2:5">
      <c r="B76" s="6162" t="s">
        <v>291</v>
      </c>
      <c r="C76" s="6163" t="s">
        <v>292</v>
      </c>
      <c r="D76" s="6176">
        <v>0</v>
      </c>
      <c r="E76" s="6177">
        <v>0</v>
      </c>
    </row>
    <row r="77" spans="2:5">
      <c r="B77" s="6162" t="s">
        <v>293</v>
      </c>
      <c r="C77" s="6163" t="s">
        <v>294</v>
      </c>
      <c r="D77" s="6176">
        <v>0</v>
      </c>
      <c r="E77" s="6177">
        <v>0</v>
      </c>
    </row>
    <row r="78" spans="2:5">
      <c r="B78" s="6162" t="s">
        <v>68</v>
      </c>
      <c r="C78" s="6163" t="s">
        <v>69</v>
      </c>
      <c r="D78" s="6176">
        <v>0</v>
      </c>
      <c r="E78" s="6177">
        <v>0</v>
      </c>
    </row>
    <row r="79" spans="2:5">
      <c r="B79" s="6149" t="s">
        <v>70</v>
      </c>
      <c r="C79" s="6150" t="s">
        <v>71</v>
      </c>
      <c r="D79" s="6174">
        <v>0</v>
      </c>
      <c r="E79" s="6175">
        <v>0</v>
      </c>
    </row>
    <row r="80" spans="2:5">
      <c r="B80" s="6149" t="s">
        <v>295</v>
      </c>
      <c r="C80" s="6150" t="s">
        <v>296</v>
      </c>
      <c r="D80" s="6174">
        <v>0</v>
      </c>
      <c r="E80" s="6175">
        <v>0</v>
      </c>
    </row>
    <row r="81" spans="2:5">
      <c r="B81" s="6149" t="s">
        <v>297</v>
      </c>
      <c r="C81" s="6150" t="s">
        <v>298</v>
      </c>
      <c r="D81" s="6174">
        <v>0</v>
      </c>
      <c r="E81" s="6175">
        <v>0</v>
      </c>
    </row>
    <row r="82" spans="2:5">
      <c r="B82" s="6149" t="s">
        <v>299</v>
      </c>
      <c r="C82" s="6150" t="s">
        <v>300</v>
      </c>
      <c r="D82" s="6174">
        <v>0</v>
      </c>
      <c r="E82" s="6175">
        <v>0</v>
      </c>
    </row>
    <row r="83" spans="2:5">
      <c r="B83" s="6149" t="s">
        <v>301</v>
      </c>
      <c r="C83" s="6150" t="s">
        <v>302</v>
      </c>
      <c r="D83" s="6174">
        <v>0</v>
      </c>
      <c r="E83" s="6175">
        <v>0</v>
      </c>
    </row>
    <row r="84" spans="2:5">
      <c r="B84" s="6149" t="s">
        <v>72</v>
      </c>
      <c r="C84" s="6150" t="s">
        <v>73</v>
      </c>
      <c r="D84" s="6174">
        <v>0</v>
      </c>
      <c r="E84" s="6175">
        <v>0</v>
      </c>
    </row>
    <row r="85" spans="2:5">
      <c r="B85" s="6149" t="s">
        <v>74</v>
      </c>
      <c r="C85" s="6150" t="s">
        <v>75</v>
      </c>
      <c r="D85" s="6174">
        <v>0</v>
      </c>
      <c r="E85" s="6175">
        <v>0</v>
      </c>
    </row>
    <row r="86" spans="2:5" ht="13.5" thickBot="1">
      <c r="B86" s="6164" t="s">
        <v>76</v>
      </c>
      <c r="C86" s="6165" t="s">
        <v>77</v>
      </c>
      <c r="D86" s="6178">
        <v>0</v>
      </c>
      <c r="E86" s="6179">
        <v>0</v>
      </c>
    </row>
    <row r="87" spans="2:5" ht="26.25" thickBot="1">
      <c r="B87" s="6166" t="s">
        <v>32</v>
      </c>
      <c r="C87" s="6167" t="s">
        <v>78</v>
      </c>
      <c r="D87" s="6168">
        <v>0</v>
      </c>
      <c r="E87" s="6169">
        <v>0</v>
      </c>
    </row>
    <row r="88" spans="2:5" ht="13.5" thickBot="1">
      <c r="B88" s="6146" t="s">
        <v>79</v>
      </c>
      <c r="C88" s="6147" t="s">
        <v>80</v>
      </c>
      <c r="D88" s="6148">
        <v>0</v>
      </c>
      <c r="E88" s="6159">
        <v>0</v>
      </c>
    </row>
    <row r="89" spans="2:5" ht="13.5" thickBot="1">
      <c r="B89" s="6146" t="s">
        <v>81</v>
      </c>
      <c r="C89" s="6147" t="s">
        <v>82</v>
      </c>
      <c r="D89" s="6148">
        <v>0</v>
      </c>
      <c r="E89" s="6159">
        <v>0</v>
      </c>
    </row>
    <row r="90" spans="2:5" ht="13.5" thickBot="1">
      <c r="B90" s="6146" t="s">
        <v>83</v>
      </c>
      <c r="C90" s="6147" t="s">
        <v>84</v>
      </c>
      <c r="D90" s="6148">
        <v>0</v>
      </c>
      <c r="E90" s="6171">
        <v>0</v>
      </c>
    </row>
    <row r="91" spans="2:5">
      <c r="B91" s="6146" t="s">
        <v>85</v>
      </c>
      <c r="C91" s="6147" t="s">
        <v>86</v>
      </c>
      <c r="D91" s="6191">
        <v>12093.85</v>
      </c>
      <c r="E91" s="6213">
        <v>1</v>
      </c>
    </row>
    <row r="92" spans="2:5">
      <c r="B92" s="6149" t="s">
        <v>5</v>
      </c>
      <c r="C92" s="6150" t="s">
        <v>87</v>
      </c>
      <c r="D92" s="6217">
        <v>12093.85</v>
      </c>
      <c r="E92" s="6218">
        <v>1</v>
      </c>
    </row>
    <row r="93" spans="2:5">
      <c r="B93" s="6149" t="s">
        <v>7</v>
      </c>
      <c r="C93" s="6150" t="s">
        <v>88</v>
      </c>
      <c r="D93" s="6217">
        <v>0</v>
      </c>
      <c r="E93" s="6218">
        <v>0</v>
      </c>
    </row>
    <row r="94" spans="2:5" ht="13.5" thickBot="1">
      <c r="B94" s="6151" t="s">
        <v>9</v>
      </c>
      <c r="C94" s="6152" t="s">
        <v>89</v>
      </c>
      <c r="D94" s="6180">
        <v>0</v>
      </c>
      <c r="E94" s="6181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4.xml><?xml version="1.0" encoding="utf-8"?>
<worksheet xmlns="http://schemas.openxmlformats.org/spreadsheetml/2006/main" xmlns:r="http://schemas.openxmlformats.org/officeDocument/2006/relationships">
  <dimension ref="A1:G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4" width="17.85546875" style="190" customWidth="1"/>
    <col min="5" max="5" width="16.85546875" style="190" customWidth="1"/>
    <col min="6" max="6" width="7.85546875" style="43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238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13983.3</v>
      </c>
      <c r="E9" s="23">
        <f>E10+E11+E12+E13</f>
        <v>6687.24</v>
      </c>
    </row>
    <row r="10" spans="2:5">
      <c r="B10" s="14" t="s">
        <v>5</v>
      </c>
      <c r="C10" s="93" t="s">
        <v>6</v>
      </c>
      <c r="D10" s="175">
        <v>13983.3</v>
      </c>
      <c r="E10" s="226">
        <v>6687.24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13983.3</v>
      </c>
      <c r="E20" s="229">
        <f>E9-E16</f>
        <v>6687.24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8315.75</v>
      </c>
      <c r="E24" s="23">
        <f>D20</f>
        <v>13983.3</v>
      </c>
    </row>
    <row r="25" spans="2:7">
      <c r="B25" s="21" t="s">
        <v>25</v>
      </c>
      <c r="C25" s="22" t="s">
        <v>26</v>
      </c>
      <c r="D25" s="95">
        <v>3754.4</v>
      </c>
      <c r="E25" s="110">
        <v>-6737.58</v>
      </c>
      <c r="F25" s="50"/>
    </row>
    <row r="26" spans="2:7">
      <c r="B26" s="24" t="s">
        <v>27</v>
      </c>
      <c r="C26" s="25" t="s">
        <v>28</v>
      </c>
      <c r="D26" s="96">
        <v>3990.88</v>
      </c>
      <c r="E26" s="111">
        <v>3147</v>
      </c>
    </row>
    <row r="27" spans="2:7">
      <c r="B27" s="26" t="s">
        <v>5</v>
      </c>
      <c r="C27" s="15" t="s">
        <v>29</v>
      </c>
      <c r="D27" s="175">
        <v>3990.88</v>
      </c>
      <c r="E27" s="231">
        <v>3147</v>
      </c>
      <c r="F27" s="50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236.48</v>
      </c>
      <c r="E30" s="111">
        <v>9884.58</v>
      </c>
    </row>
    <row r="31" spans="2:7">
      <c r="B31" s="26" t="s">
        <v>5</v>
      </c>
      <c r="C31" s="15" t="s">
        <v>34</v>
      </c>
      <c r="D31" s="175"/>
      <c r="E31" s="231">
        <v>9599.8700000000008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49.44</v>
      </c>
      <c r="E33" s="231">
        <v>41.66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187.04</v>
      </c>
      <c r="E35" s="231">
        <v>243.05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>
        <v>1913.15</v>
      </c>
      <c r="E38" s="23">
        <v>-558.48</v>
      </c>
    </row>
    <row r="39" spans="2:6" ht="13.5" thickBot="1">
      <c r="B39" s="30" t="s">
        <v>46</v>
      </c>
      <c r="C39" s="31" t="s">
        <v>47</v>
      </c>
      <c r="D39" s="97">
        <v>13983.3</v>
      </c>
      <c r="E39" s="242">
        <f>E24+E25+E38</f>
        <v>6687.24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48.1877</v>
      </c>
      <c r="E44" s="144">
        <v>68.468400000000003</v>
      </c>
    </row>
    <row r="45" spans="2:6" ht="13.5" thickBot="1">
      <c r="B45" s="41" t="s">
        <v>7</v>
      </c>
      <c r="C45" s="49" t="s">
        <v>52</v>
      </c>
      <c r="D45" s="143">
        <v>68.468400000000003</v>
      </c>
      <c r="E45" s="148">
        <v>33.998899999999999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172.57</v>
      </c>
      <c r="E47" s="150">
        <v>204.23</v>
      </c>
    </row>
    <row r="48" spans="2:6">
      <c r="B48" s="39" t="s">
        <v>7</v>
      </c>
      <c r="C48" s="48" t="s">
        <v>54</v>
      </c>
      <c r="D48" s="160">
        <v>168.37</v>
      </c>
      <c r="E48" s="154">
        <v>187.86</v>
      </c>
    </row>
    <row r="49" spans="2:5">
      <c r="B49" s="39" t="s">
        <v>9</v>
      </c>
      <c r="C49" s="48" t="s">
        <v>55</v>
      </c>
      <c r="D49" s="160">
        <v>204.23</v>
      </c>
      <c r="E49" s="154">
        <v>212.6</v>
      </c>
    </row>
    <row r="50" spans="2:5" ht="13.5" thickBot="1">
      <c r="B50" s="41" t="s">
        <v>11</v>
      </c>
      <c r="C50" s="49" t="s">
        <v>52</v>
      </c>
      <c r="D50" s="143">
        <v>204.23</v>
      </c>
      <c r="E50" s="152">
        <v>196.69</v>
      </c>
    </row>
    <row r="51" spans="2:5" ht="13.5" thickBot="1">
      <c r="B51" s="32"/>
      <c r="C51" s="33"/>
      <c r="D51" s="153"/>
      <c r="E51" s="153"/>
    </row>
    <row r="52" spans="2:5" ht="16.5" thickBot="1">
      <c r="B52" s="6196"/>
      <c r="C52" s="6197" t="s">
        <v>56</v>
      </c>
      <c r="D52" s="6198"/>
      <c r="E52" s="6188"/>
    </row>
    <row r="53" spans="2:5" ht="23.25" customHeight="1" thickBot="1">
      <c r="B53" s="6368" t="s">
        <v>57</v>
      </c>
      <c r="C53" s="6369"/>
      <c r="D53" s="6199" t="s">
        <v>58</v>
      </c>
      <c r="E53" s="6200" t="s">
        <v>59</v>
      </c>
    </row>
    <row r="54" spans="2:5" ht="13.5" thickBot="1">
      <c r="B54" s="6201" t="s">
        <v>27</v>
      </c>
      <c r="C54" s="6190" t="s">
        <v>60</v>
      </c>
      <c r="D54" s="6225">
        <v>6687.24</v>
      </c>
      <c r="E54" s="6226">
        <v>1</v>
      </c>
    </row>
    <row r="55" spans="2:5" ht="25.5">
      <c r="B55" s="6203" t="s">
        <v>5</v>
      </c>
      <c r="C55" s="6204" t="s">
        <v>61</v>
      </c>
      <c r="D55" s="6215">
        <v>0</v>
      </c>
      <c r="E55" s="6216">
        <v>0</v>
      </c>
    </row>
    <row r="56" spans="2:5">
      <c r="B56" s="6192" t="s">
        <v>268</v>
      </c>
      <c r="C56" s="245" t="s">
        <v>269</v>
      </c>
      <c r="D56" s="6217">
        <v>0</v>
      </c>
      <c r="E56" s="6218">
        <v>0</v>
      </c>
    </row>
    <row r="57" spans="2:5">
      <c r="B57" s="246" t="s">
        <v>270</v>
      </c>
      <c r="C57" s="245" t="s">
        <v>271</v>
      </c>
      <c r="D57" s="6217">
        <v>0</v>
      </c>
      <c r="E57" s="6218">
        <v>0</v>
      </c>
    </row>
    <row r="58" spans="2:5">
      <c r="B58" s="246" t="s">
        <v>272</v>
      </c>
      <c r="C58" s="245" t="s">
        <v>273</v>
      </c>
      <c r="D58" s="247">
        <v>0</v>
      </c>
      <c r="E58" s="6218">
        <v>0</v>
      </c>
    </row>
    <row r="59" spans="2:5" ht="25.5">
      <c r="B59" s="6192" t="s">
        <v>7</v>
      </c>
      <c r="C59" s="6193" t="s">
        <v>62</v>
      </c>
      <c r="D59" s="6217">
        <v>0</v>
      </c>
      <c r="E59" s="6218">
        <v>0</v>
      </c>
    </row>
    <row r="60" spans="2:5">
      <c r="B60" s="6192" t="s">
        <v>9</v>
      </c>
      <c r="C60" s="6193" t="s">
        <v>63</v>
      </c>
      <c r="D60" s="6217">
        <v>0</v>
      </c>
      <c r="E60" s="6218">
        <v>0</v>
      </c>
    </row>
    <row r="61" spans="2:5" ht="24" customHeight="1">
      <c r="B61" s="6192" t="s">
        <v>274</v>
      </c>
      <c r="C61" s="6193" t="s">
        <v>275</v>
      </c>
      <c r="D61" s="6217">
        <v>0</v>
      </c>
      <c r="E61" s="6218">
        <v>0</v>
      </c>
    </row>
    <row r="62" spans="2:5">
      <c r="B62" s="6192" t="s">
        <v>276</v>
      </c>
      <c r="C62" s="6193" t="s">
        <v>16</v>
      </c>
      <c r="D62" s="6217">
        <v>0</v>
      </c>
      <c r="E62" s="6218">
        <v>0</v>
      </c>
    </row>
    <row r="63" spans="2:5">
      <c r="B63" s="6192" t="s">
        <v>11</v>
      </c>
      <c r="C63" s="6193" t="s">
        <v>64</v>
      </c>
      <c r="D63" s="6217">
        <v>0</v>
      </c>
      <c r="E63" s="6218">
        <v>0</v>
      </c>
    </row>
    <row r="64" spans="2:5">
      <c r="B64" s="6192" t="s">
        <v>13</v>
      </c>
      <c r="C64" s="6193" t="s">
        <v>275</v>
      </c>
      <c r="D64" s="6217">
        <v>0</v>
      </c>
      <c r="E64" s="6218">
        <v>0</v>
      </c>
    </row>
    <row r="65" spans="2:5">
      <c r="B65" s="6192" t="s">
        <v>15</v>
      </c>
      <c r="C65" s="6193" t="s">
        <v>16</v>
      </c>
      <c r="D65" s="6217">
        <v>0</v>
      </c>
      <c r="E65" s="6218">
        <v>0</v>
      </c>
    </row>
    <row r="66" spans="2:5">
      <c r="B66" s="6192" t="s">
        <v>38</v>
      </c>
      <c r="C66" s="6193" t="s">
        <v>65</v>
      </c>
      <c r="D66" s="6217">
        <v>0</v>
      </c>
      <c r="E66" s="6218">
        <v>0</v>
      </c>
    </row>
    <row r="67" spans="2:5">
      <c r="B67" s="6205" t="s">
        <v>40</v>
      </c>
      <c r="C67" s="6206" t="s">
        <v>66</v>
      </c>
      <c r="D67" s="6227">
        <v>6687.24</v>
      </c>
      <c r="E67" s="6228">
        <v>1</v>
      </c>
    </row>
    <row r="68" spans="2:5">
      <c r="B68" s="6205" t="s">
        <v>277</v>
      </c>
      <c r="C68" s="6206" t="s">
        <v>278</v>
      </c>
      <c r="D68" s="6229">
        <v>6687.24</v>
      </c>
      <c r="E68" s="6230">
        <v>1</v>
      </c>
    </row>
    <row r="69" spans="2:5">
      <c r="B69" s="6205" t="s">
        <v>279</v>
      </c>
      <c r="C69" s="6206" t="s">
        <v>280</v>
      </c>
      <c r="D69" s="6219">
        <v>0</v>
      </c>
      <c r="E69" s="6220">
        <v>0</v>
      </c>
    </row>
    <row r="70" spans="2:5">
      <c r="B70" s="6205" t="s">
        <v>281</v>
      </c>
      <c r="C70" s="6206" t="s">
        <v>282</v>
      </c>
      <c r="D70" s="6219">
        <v>0</v>
      </c>
      <c r="E70" s="6220">
        <v>0</v>
      </c>
    </row>
    <row r="71" spans="2:5">
      <c r="B71" s="6205" t="s">
        <v>283</v>
      </c>
      <c r="C71" s="6206" t="s">
        <v>284</v>
      </c>
      <c r="D71" s="6219">
        <v>0</v>
      </c>
      <c r="E71" s="6220">
        <v>0</v>
      </c>
    </row>
    <row r="72" spans="2:5" ht="25.5">
      <c r="B72" s="6205" t="s">
        <v>42</v>
      </c>
      <c r="C72" s="6206" t="s">
        <v>67</v>
      </c>
      <c r="D72" s="6219">
        <v>0</v>
      </c>
      <c r="E72" s="6220">
        <v>0</v>
      </c>
    </row>
    <row r="73" spans="2:5">
      <c r="B73" s="6205" t="s">
        <v>285</v>
      </c>
      <c r="C73" s="6206" t="s">
        <v>286</v>
      </c>
      <c r="D73" s="6219">
        <v>0</v>
      </c>
      <c r="E73" s="6220">
        <v>0</v>
      </c>
    </row>
    <row r="74" spans="2:5">
      <c r="B74" s="6205" t="s">
        <v>287</v>
      </c>
      <c r="C74" s="6206" t="s">
        <v>288</v>
      </c>
      <c r="D74" s="6219">
        <v>0</v>
      </c>
      <c r="E74" s="6220">
        <v>0</v>
      </c>
    </row>
    <row r="75" spans="2:5">
      <c r="B75" s="6205" t="s">
        <v>289</v>
      </c>
      <c r="C75" s="6206" t="s">
        <v>290</v>
      </c>
      <c r="D75" s="6217">
        <v>0</v>
      </c>
      <c r="E75" s="6220">
        <v>0</v>
      </c>
    </row>
    <row r="76" spans="2:5">
      <c r="B76" s="6205" t="s">
        <v>291</v>
      </c>
      <c r="C76" s="6206" t="s">
        <v>292</v>
      </c>
      <c r="D76" s="6219">
        <v>0</v>
      </c>
      <c r="E76" s="6220">
        <v>0</v>
      </c>
    </row>
    <row r="77" spans="2:5">
      <c r="B77" s="6205" t="s">
        <v>293</v>
      </c>
      <c r="C77" s="6206" t="s">
        <v>294</v>
      </c>
      <c r="D77" s="6219">
        <v>0</v>
      </c>
      <c r="E77" s="6220">
        <v>0</v>
      </c>
    </row>
    <row r="78" spans="2:5">
      <c r="B78" s="6205" t="s">
        <v>68</v>
      </c>
      <c r="C78" s="6206" t="s">
        <v>69</v>
      </c>
      <c r="D78" s="6219">
        <v>0</v>
      </c>
      <c r="E78" s="6220">
        <v>0</v>
      </c>
    </row>
    <row r="79" spans="2:5">
      <c r="B79" s="6192" t="s">
        <v>70</v>
      </c>
      <c r="C79" s="6193" t="s">
        <v>71</v>
      </c>
      <c r="D79" s="6217">
        <v>0</v>
      </c>
      <c r="E79" s="6218">
        <v>0</v>
      </c>
    </row>
    <row r="80" spans="2:5">
      <c r="B80" s="6192" t="s">
        <v>295</v>
      </c>
      <c r="C80" s="6193" t="s">
        <v>296</v>
      </c>
      <c r="D80" s="6217">
        <v>0</v>
      </c>
      <c r="E80" s="6218">
        <v>0</v>
      </c>
    </row>
    <row r="81" spans="2:5">
      <c r="B81" s="6192" t="s">
        <v>297</v>
      </c>
      <c r="C81" s="6193" t="s">
        <v>298</v>
      </c>
      <c r="D81" s="6217">
        <v>0</v>
      </c>
      <c r="E81" s="6218">
        <v>0</v>
      </c>
    </row>
    <row r="82" spans="2:5">
      <c r="B82" s="6192" t="s">
        <v>299</v>
      </c>
      <c r="C82" s="6193" t="s">
        <v>300</v>
      </c>
      <c r="D82" s="6217">
        <v>0</v>
      </c>
      <c r="E82" s="6218">
        <v>0</v>
      </c>
    </row>
    <row r="83" spans="2:5">
      <c r="B83" s="6192" t="s">
        <v>301</v>
      </c>
      <c r="C83" s="6193" t="s">
        <v>302</v>
      </c>
      <c r="D83" s="6217">
        <v>0</v>
      </c>
      <c r="E83" s="6218">
        <v>0</v>
      </c>
    </row>
    <row r="84" spans="2:5">
      <c r="B84" s="6192" t="s">
        <v>72</v>
      </c>
      <c r="C84" s="6193" t="s">
        <v>73</v>
      </c>
      <c r="D84" s="6217">
        <v>0</v>
      </c>
      <c r="E84" s="6218">
        <v>0</v>
      </c>
    </row>
    <row r="85" spans="2:5">
      <c r="B85" s="6192" t="s">
        <v>74</v>
      </c>
      <c r="C85" s="6193" t="s">
        <v>75</v>
      </c>
      <c r="D85" s="6217">
        <v>0</v>
      </c>
      <c r="E85" s="6218">
        <v>0</v>
      </c>
    </row>
    <row r="86" spans="2:5" ht="13.5" thickBot="1">
      <c r="B86" s="6207" t="s">
        <v>76</v>
      </c>
      <c r="C86" s="6208" t="s">
        <v>77</v>
      </c>
      <c r="D86" s="6221">
        <v>0</v>
      </c>
      <c r="E86" s="6222">
        <v>0</v>
      </c>
    </row>
    <row r="87" spans="2:5" ht="26.25" thickBot="1">
      <c r="B87" s="6209" t="s">
        <v>32</v>
      </c>
      <c r="C87" s="6210" t="s">
        <v>78</v>
      </c>
      <c r="D87" s="6211">
        <v>0</v>
      </c>
      <c r="E87" s="6212">
        <v>0</v>
      </c>
    </row>
    <row r="88" spans="2:5" ht="13.5" thickBot="1">
      <c r="B88" s="6189" t="s">
        <v>79</v>
      </c>
      <c r="C88" s="6190" t="s">
        <v>80</v>
      </c>
      <c r="D88" s="6191">
        <v>0</v>
      </c>
      <c r="E88" s="6202">
        <v>0</v>
      </c>
    </row>
    <row r="89" spans="2:5" ht="13.5" thickBot="1">
      <c r="B89" s="6189" t="s">
        <v>81</v>
      </c>
      <c r="C89" s="6190" t="s">
        <v>82</v>
      </c>
      <c r="D89" s="6191">
        <v>0</v>
      </c>
      <c r="E89" s="6202">
        <v>0</v>
      </c>
    </row>
    <row r="90" spans="2:5" ht="13.5" thickBot="1">
      <c r="B90" s="6189" t="s">
        <v>83</v>
      </c>
      <c r="C90" s="6190" t="s">
        <v>84</v>
      </c>
      <c r="D90" s="6191">
        <v>0</v>
      </c>
      <c r="E90" s="6214">
        <v>0</v>
      </c>
    </row>
    <row r="91" spans="2:5">
      <c r="B91" s="6189" t="s">
        <v>85</v>
      </c>
      <c r="C91" s="6190" t="s">
        <v>86</v>
      </c>
      <c r="D91" s="6234">
        <v>6687.24</v>
      </c>
      <c r="E91" s="6256">
        <v>1</v>
      </c>
    </row>
    <row r="92" spans="2:5">
      <c r="B92" s="6192" t="s">
        <v>5</v>
      </c>
      <c r="C92" s="6193" t="s">
        <v>87</v>
      </c>
      <c r="D92" s="6260">
        <v>6687.24</v>
      </c>
      <c r="E92" s="6261">
        <v>1</v>
      </c>
    </row>
    <row r="93" spans="2:5">
      <c r="B93" s="6192" t="s">
        <v>7</v>
      </c>
      <c r="C93" s="6193" t="s">
        <v>88</v>
      </c>
      <c r="D93" s="6260">
        <v>0</v>
      </c>
      <c r="E93" s="6261">
        <v>0</v>
      </c>
    </row>
    <row r="94" spans="2:5" ht="13.5" thickBot="1">
      <c r="B94" s="6194" t="s">
        <v>9</v>
      </c>
      <c r="C94" s="6195" t="s">
        <v>89</v>
      </c>
      <c r="D94" s="6223">
        <v>0</v>
      </c>
      <c r="E94" s="6224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165.xml><?xml version="1.0" encoding="utf-8"?>
<worksheet xmlns="http://schemas.openxmlformats.org/spreadsheetml/2006/main" xmlns:r="http://schemas.openxmlformats.org/officeDocument/2006/relationships">
  <dimension ref="A1:H94"/>
  <sheetViews>
    <sheetView topLeftCell="A56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.7109375" style="43" customWidth="1"/>
    <col min="7" max="7" width="12.28515625" bestFit="1" customWidth="1"/>
    <col min="8" max="8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182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76091.28</v>
      </c>
      <c r="E9" s="23">
        <f>E10+E11+E12+E13</f>
        <v>59956.92</v>
      </c>
    </row>
    <row r="10" spans="2:5">
      <c r="B10" s="14" t="s">
        <v>5</v>
      </c>
      <c r="C10" s="93" t="s">
        <v>6</v>
      </c>
      <c r="D10" s="175">
        <v>76091.28</v>
      </c>
      <c r="E10" s="226">
        <v>59956.92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76091.28</v>
      </c>
      <c r="E20" s="229">
        <f>E9-E16</f>
        <v>59956.92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69891.41</v>
      </c>
      <c r="E24" s="23">
        <f>D20</f>
        <v>76091.28</v>
      </c>
    </row>
    <row r="25" spans="2:7">
      <c r="B25" s="21" t="s">
        <v>25</v>
      </c>
      <c r="C25" s="22" t="s">
        <v>26</v>
      </c>
      <c r="D25" s="95">
        <v>2793.98</v>
      </c>
      <c r="E25" s="110">
        <v>-12961.9</v>
      </c>
      <c r="F25" s="50"/>
      <c r="G25" s="92"/>
    </row>
    <row r="26" spans="2:7">
      <c r="B26" s="24" t="s">
        <v>27</v>
      </c>
      <c r="C26" s="25" t="s">
        <v>28</v>
      </c>
      <c r="D26" s="96">
        <v>4248.5</v>
      </c>
      <c r="E26" s="111">
        <v>4434.78</v>
      </c>
    </row>
    <row r="27" spans="2:7">
      <c r="B27" s="26" t="s">
        <v>5</v>
      </c>
      <c r="C27" s="15" t="s">
        <v>29</v>
      </c>
      <c r="D27" s="175">
        <v>4248.5</v>
      </c>
      <c r="E27" s="231">
        <v>4434.78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1454.52</v>
      </c>
      <c r="E30" s="111">
        <v>17396.68</v>
      </c>
    </row>
    <row r="31" spans="2:7">
      <c r="B31" s="26" t="s">
        <v>5</v>
      </c>
      <c r="C31" s="15" t="s">
        <v>34</v>
      </c>
      <c r="D31" s="175"/>
      <c r="E31" s="231">
        <v>16097.38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>
        <v>218.98</v>
      </c>
      <c r="E33" s="231">
        <v>142.85</v>
      </c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>
        <v>1235.54</v>
      </c>
      <c r="E35" s="231">
        <v>1156.45</v>
      </c>
      <c r="H35" s="92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/>
      <c r="E37" s="231"/>
    </row>
    <row r="38" spans="2:8">
      <c r="B38" s="21" t="s">
        <v>44</v>
      </c>
      <c r="C38" s="22" t="s">
        <v>45</v>
      </c>
      <c r="D38" s="95">
        <v>3405.89</v>
      </c>
      <c r="E38" s="23">
        <v>-3172.46</v>
      </c>
    </row>
    <row r="39" spans="2:8" ht="13.5" thickBot="1">
      <c r="B39" s="30" t="s">
        <v>46</v>
      </c>
      <c r="C39" s="31" t="s">
        <v>47</v>
      </c>
      <c r="D39" s="97">
        <v>76091.28</v>
      </c>
      <c r="E39" s="242">
        <f>E24+E25+E38</f>
        <v>59956.92</v>
      </c>
      <c r="F39" s="99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45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>
        <v>431.26870000000002</v>
      </c>
      <c r="E44" s="144">
        <v>448.0702</v>
      </c>
    </row>
    <row r="45" spans="2:8" ht="13.5" thickBot="1">
      <c r="B45" s="41" t="s">
        <v>7</v>
      </c>
      <c r="C45" s="49" t="s">
        <v>52</v>
      </c>
      <c r="D45" s="143">
        <v>448.0702</v>
      </c>
      <c r="E45" s="148">
        <v>372.2876</v>
      </c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162.06</v>
      </c>
      <c r="E47" s="150">
        <v>169.82</v>
      </c>
    </row>
    <row r="48" spans="2:8">
      <c r="B48" s="39" t="s">
        <v>7</v>
      </c>
      <c r="C48" s="48" t="s">
        <v>54</v>
      </c>
      <c r="D48" s="160">
        <v>159.57</v>
      </c>
      <c r="E48" s="154">
        <v>156.53</v>
      </c>
    </row>
    <row r="49" spans="2:5">
      <c r="B49" s="39" t="s">
        <v>9</v>
      </c>
      <c r="C49" s="48" t="s">
        <v>55</v>
      </c>
      <c r="D49" s="160">
        <v>173.15</v>
      </c>
      <c r="E49" s="154">
        <v>175.79</v>
      </c>
    </row>
    <row r="50" spans="2:5" ht="13.5" thickBot="1">
      <c r="B50" s="41" t="s">
        <v>11</v>
      </c>
      <c r="C50" s="49" t="s">
        <v>52</v>
      </c>
      <c r="D50" s="143">
        <v>169.82</v>
      </c>
      <c r="E50" s="152">
        <v>161.05000000000001</v>
      </c>
    </row>
    <row r="51" spans="2:5" ht="13.5" thickBot="1">
      <c r="B51" s="32"/>
      <c r="C51" s="33"/>
      <c r="D51" s="153"/>
      <c r="E51" s="153"/>
    </row>
    <row r="52" spans="2:5" ht="16.5" thickBot="1">
      <c r="B52" s="6239"/>
      <c r="C52" s="6240" t="s">
        <v>56</v>
      </c>
      <c r="D52" s="6241"/>
      <c r="E52" s="6231"/>
    </row>
    <row r="53" spans="2:5" ht="23.25" customHeight="1" thickBot="1">
      <c r="B53" s="6368" t="s">
        <v>57</v>
      </c>
      <c r="C53" s="6369"/>
      <c r="D53" s="6242" t="s">
        <v>58</v>
      </c>
      <c r="E53" s="6243" t="s">
        <v>59</v>
      </c>
    </row>
    <row r="54" spans="2:5" ht="13.5" thickBot="1">
      <c r="B54" s="6244" t="s">
        <v>27</v>
      </c>
      <c r="C54" s="6233" t="s">
        <v>60</v>
      </c>
      <c r="D54" s="6268">
        <v>59956.92</v>
      </c>
      <c r="E54" s="6269">
        <v>1</v>
      </c>
    </row>
    <row r="55" spans="2:5" ht="25.5">
      <c r="B55" s="6246" t="s">
        <v>5</v>
      </c>
      <c r="C55" s="6247" t="s">
        <v>61</v>
      </c>
      <c r="D55" s="6258">
        <v>0</v>
      </c>
      <c r="E55" s="6259">
        <v>0</v>
      </c>
    </row>
    <row r="56" spans="2:5">
      <c r="B56" s="6235" t="s">
        <v>268</v>
      </c>
      <c r="C56" s="245" t="s">
        <v>269</v>
      </c>
      <c r="D56" s="6260">
        <v>0</v>
      </c>
      <c r="E56" s="6261">
        <v>0</v>
      </c>
    </row>
    <row r="57" spans="2:5">
      <c r="B57" s="246" t="s">
        <v>270</v>
      </c>
      <c r="C57" s="245" t="s">
        <v>271</v>
      </c>
      <c r="D57" s="6260">
        <v>0</v>
      </c>
      <c r="E57" s="6261">
        <v>0</v>
      </c>
    </row>
    <row r="58" spans="2:5">
      <c r="B58" s="246" t="s">
        <v>272</v>
      </c>
      <c r="C58" s="245" t="s">
        <v>273</v>
      </c>
      <c r="D58" s="247">
        <v>0</v>
      </c>
      <c r="E58" s="6261">
        <v>0</v>
      </c>
    </row>
    <row r="59" spans="2:5" ht="25.5">
      <c r="B59" s="6235" t="s">
        <v>7</v>
      </c>
      <c r="C59" s="6236" t="s">
        <v>62</v>
      </c>
      <c r="D59" s="6260">
        <v>0</v>
      </c>
      <c r="E59" s="6261">
        <v>0</v>
      </c>
    </row>
    <row r="60" spans="2:5">
      <c r="B60" s="6235" t="s">
        <v>9</v>
      </c>
      <c r="C60" s="6236" t="s">
        <v>63</v>
      </c>
      <c r="D60" s="6260">
        <v>0</v>
      </c>
      <c r="E60" s="6261">
        <v>0</v>
      </c>
    </row>
    <row r="61" spans="2:5" ht="24" customHeight="1">
      <c r="B61" s="6235" t="s">
        <v>274</v>
      </c>
      <c r="C61" s="6236" t="s">
        <v>275</v>
      </c>
      <c r="D61" s="6260">
        <v>0</v>
      </c>
      <c r="E61" s="6261">
        <v>0</v>
      </c>
    </row>
    <row r="62" spans="2:5">
      <c r="B62" s="6235" t="s">
        <v>276</v>
      </c>
      <c r="C62" s="6236" t="s">
        <v>16</v>
      </c>
      <c r="D62" s="6260">
        <v>0</v>
      </c>
      <c r="E62" s="6261">
        <v>0</v>
      </c>
    </row>
    <row r="63" spans="2:5">
      <c r="B63" s="6235" t="s">
        <v>11</v>
      </c>
      <c r="C63" s="6236" t="s">
        <v>64</v>
      </c>
      <c r="D63" s="6260">
        <v>0</v>
      </c>
      <c r="E63" s="6261">
        <v>0</v>
      </c>
    </row>
    <row r="64" spans="2:5">
      <c r="B64" s="6235" t="s">
        <v>13</v>
      </c>
      <c r="C64" s="6236" t="s">
        <v>275</v>
      </c>
      <c r="D64" s="6260">
        <v>0</v>
      </c>
      <c r="E64" s="6261">
        <v>0</v>
      </c>
    </row>
    <row r="65" spans="2:5">
      <c r="B65" s="6235" t="s">
        <v>15</v>
      </c>
      <c r="C65" s="6236" t="s">
        <v>16</v>
      </c>
      <c r="D65" s="6260">
        <v>0</v>
      </c>
      <c r="E65" s="6261">
        <v>0</v>
      </c>
    </row>
    <row r="66" spans="2:5">
      <c r="B66" s="6235" t="s">
        <v>38</v>
      </c>
      <c r="C66" s="6236" t="s">
        <v>65</v>
      </c>
      <c r="D66" s="6260">
        <v>0</v>
      </c>
      <c r="E66" s="6261">
        <v>0</v>
      </c>
    </row>
    <row r="67" spans="2:5">
      <c r="B67" s="6248" t="s">
        <v>40</v>
      </c>
      <c r="C67" s="6249" t="s">
        <v>66</v>
      </c>
      <c r="D67" s="6270">
        <v>59956.92</v>
      </c>
      <c r="E67" s="6271">
        <v>1</v>
      </c>
    </row>
    <row r="68" spans="2:5">
      <c r="B68" s="6248" t="s">
        <v>277</v>
      </c>
      <c r="C68" s="6249" t="s">
        <v>278</v>
      </c>
      <c r="D68" s="6272">
        <v>59956.92</v>
      </c>
      <c r="E68" s="6273">
        <v>1</v>
      </c>
    </row>
    <row r="69" spans="2:5">
      <c r="B69" s="6248" t="s">
        <v>279</v>
      </c>
      <c r="C69" s="6249" t="s">
        <v>280</v>
      </c>
      <c r="D69" s="6262">
        <v>0</v>
      </c>
      <c r="E69" s="6263">
        <v>0</v>
      </c>
    </row>
    <row r="70" spans="2:5">
      <c r="B70" s="6248" t="s">
        <v>281</v>
      </c>
      <c r="C70" s="6249" t="s">
        <v>282</v>
      </c>
      <c r="D70" s="6262">
        <v>0</v>
      </c>
      <c r="E70" s="6263">
        <v>0</v>
      </c>
    </row>
    <row r="71" spans="2:5">
      <c r="B71" s="6248" t="s">
        <v>283</v>
      </c>
      <c r="C71" s="6249" t="s">
        <v>284</v>
      </c>
      <c r="D71" s="6262">
        <v>0</v>
      </c>
      <c r="E71" s="6263">
        <v>0</v>
      </c>
    </row>
    <row r="72" spans="2:5" ht="25.5">
      <c r="B72" s="6248" t="s">
        <v>42</v>
      </c>
      <c r="C72" s="6249" t="s">
        <v>67</v>
      </c>
      <c r="D72" s="6262">
        <v>0</v>
      </c>
      <c r="E72" s="6263">
        <v>0</v>
      </c>
    </row>
    <row r="73" spans="2:5">
      <c r="B73" s="6248" t="s">
        <v>285</v>
      </c>
      <c r="C73" s="6249" t="s">
        <v>286</v>
      </c>
      <c r="D73" s="6262">
        <v>0</v>
      </c>
      <c r="E73" s="6263">
        <v>0</v>
      </c>
    </row>
    <row r="74" spans="2:5">
      <c r="B74" s="6248" t="s">
        <v>287</v>
      </c>
      <c r="C74" s="6249" t="s">
        <v>288</v>
      </c>
      <c r="D74" s="6262">
        <v>0</v>
      </c>
      <c r="E74" s="6263">
        <v>0</v>
      </c>
    </row>
    <row r="75" spans="2:5">
      <c r="B75" s="6248" t="s">
        <v>289</v>
      </c>
      <c r="C75" s="6249" t="s">
        <v>290</v>
      </c>
      <c r="D75" s="6260">
        <v>0</v>
      </c>
      <c r="E75" s="6263">
        <v>0</v>
      </c>
    </row>
    <row r="76" spans="2:5">
      <c r="B76" s="6248" t="s">
        <v>291</v>
      </c>
      <c r="C76" s="6249" t="s">
        <v>292</v>
      </c>
      <c r="D76" s="6262">
        <v>0</v>
      </c>
      <c r="E76" s="6263">
        <v>0</v>
      </c>
    </row>
    <row r="77" spans="2:5">
      <c r="B77" s="6248" t="s">
        <v>293</v>
      </c>
      <c r="C77" s="6249" t="s">
        <v>294</v>
      </c>
      <c r="D77" s="6262">
        <v>0</v>
      </c>
      <c r="E77" s="6263">
        <v>0</v>
      </c>
    </row>
    <row r="78" spans="2:5">
      <c r="B78" s="6248" t="s">
        <v>68</v>
      </c>
      <c r="C78" s="6249" t="s">
        <v>69</v>
      </c>
      <c r="D78" s="6262">
        <v>0</v>
      </c>
      <c r="E78" s="6263">
        <v>0</v>
      </c>
    </row>
    <row r="79" spans="2:5">
      <c r="B79" s="6235" t="s">
        <v>70</v>
      </c>
      <c r="C79" s="6236" t="s">
        <v>71</v>
      </c>
      <c r="D79" s="6260">
        <v>0</v>
      </c>
      <c r="E79" s="6261">
        <v>0</v>
      </c>
    </row>
    <row r="80" spans="2:5">
      <c r="B80" s="6235" t="s">
        <v>295</v>
      </c>
      <c r="C80" s="6236" t="s">
        <v>296</v>
      </c>
      <c r="D80" s="6260">
        <v>0</v>
      </c>
      <c r="E80" s="6261">
        <v>0</v>
      </c>
    </row>
    <row r="81" spans="2:5">
      <c r="B81" s="6235" t="s">
        <v>297</v>
      </c>
      <c r="C81" s="6236" t="s">
        <v>298</v>
      </c>
      <c r="D81" s="6260">
        <v>0</v>
      </c>
      <c r="E81" s="6261">
        <v>0</v>
      </c>
    </row>
    <row r="82" spans="2:5">
      <c r="B82" s="6235" t="s">
        <v>299</v>
      </c>
      <c r="C82" s="6236" t="s">
        <v>300</v>
      </c>
      <c r="D82" s="6260">
        <v>0</v>
      </c>
      <c r="E82" s="6261">
        <v>0</v>
      </c>
    </row>
    <row r="83" spans="2:5">
      <c r="B83" s="6235" t="s">
        <v>301</v>
      </c>
      <c r="C83" s="6236" t="s">
        <v>302</v>
      </c>
      <c r="D83" s="6260">
        <v>0</v>
      </c>
      <c r="E83" s="6261">
        <v>0</v>
      </c>
    </row>
    <row r="84" spans="2:5">
      <c r="B84" s="6235" t="s">
        <v>72</v>
      </c>
      <c r="C84" s="6236" t="s">
        <v>73</v>
      </c>
      <c r="D84" s="6260">
        <v>0</v>
      </c>
      <c r="E84" s="6261">
        <v>0</v>
      </c>
    </row>
    <row r="85" spans="2:5">
      <c r="B85" s="6235" t="s">
        <v>74</v>
      </c>
      <c r="C85" s="6236" t="s">
        <v>75</v>
      </c>
      <c r="D85" s="6260">
        <v>0</v>
      </c>
      <c r="E85" s="6261">
        <v>0</v>
      </c>
    </row>
    <row r="86" spans="2:5" ht="13.5" thickBot="1">
      <c r="B86" s="6250" t="s">
        <v>76</v>
      </c>
      <c r="C86" s="6251" t="s">
        <v>77</v>
      </c>
      <c r="D86" s="6264">
        <v>0</v>
      </c>
      <c r="E86" s="6265">
        <v>0</v>
      </c>
    </row>
    <row r="87" spans="2:5" ht="26.25" thickBot="1">
      <c r="B87" s="6252" t="s">
        <v>32</v>
      </c>
      <c r="C87" s="6253" t="s">
        <v>78</v>
      </c>
      <c r="D87" s="6254">
        <v>0</v>
      </c>
      <c r="E87" s="6255">
        <v>0</v>
      </c>
    </row>
    <row r="88" spans="2:5" ht="13.5" thickBot="1">
      <c r="B88" s="6232" t="s">
        <v>79</v>
      </c>
      <c r="C88" s="6233" t="s">
        <v>80</v>
      </c>
      <c r="D88" s="6234">
        <v>0</v>
      </c>
      <c r="E88" s="6245">
        <v>0</v>
      </c>
    </row>
    <row r="89" spans="2:5" ht="13.5" thickBot="1">
      <c r="B89" s="6232" t="s">
        <v>81</v>
      </c>
      <c r="C89" s="6233" t="s">
        <v>82</v>
      </c>
      <c r="D89" s="6234">
        <v>0</v>
      </c>
      <c r="E89" s="6245">
        <v>0</v>
      </c>
    </row>
    <row r="90" spans="2:5" ht="13.5" thickBot="1">
      <c r="B90" s="6232" t="s">
        <v>83</v>
      </c>
      <c r="C90" s="6233" t="s">
        <v>84</v>
      </c>
      <c r="D90" s="6234">
        <v>0</v>
      </c>
      <c r="E90" s="6257">
        <v>0</v>
      </c>
    </row>
    <row r="91" spans="2:5">
      <c r="B91" s="6232" t="s">
        <v>85</v>
      </c>
      <c r="C91" s="6233" t="s">
        <v>86</v>
      </c>
      <c r="D91" s="6277">
        <v>59956.92</v>
      </c>
      <c r="E91" s="6299">
        <v>1</v>
      </c>
    </row>
    <row r="92" spans="2:5">
      <c r="B92" s="6235" t="s">
        <v>5</v>
      </c>
      <c r="C92" s="6236" t="s">
        <v>87</v>
      </c>
      <c r="D92" s="6303">
        <v>59956.92</v>
      </c>
      <c r="E92" s="6304">
        <v>1</v>
      </c>
    </row>
    <row r="93" spans="2:5">
      <c r="B93" s="6235" t="s">
        <v>7</v>
      </c>
      <c r="C93" s="6236" t="s">
        <v>88</v>
      </c>
      <c r="D93" s="6303">
        <v>0</v>
      </c>
      <c r="E93" s="6304">
        <v>0</v>
      </c>
    </row>
    <row r="94" spans="2:5" ht="13.5" thickBot="1">
      <c r="B94" s="6237" t="s">
        <v>9</v>
      </c>
      <c r="C94" s="6238" t="s">
        <v>89</v>
      </c>
      <c r="D94" s="6266">
        <v>0</v>
      </c>
      <c r="E94" s="6267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166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.140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263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21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1881555.09</v>
      </c>
    </row>
    <row r="10" spans="2:5">
      <c r="B10" s="14" t="s">
        <v>5</v>
      </c>
      <c r="C10" s="93" t="s">
        <v>6</v>
      </c>
      <c r="D10" s="175"/>
      <c r="E10" s="226">
        <v>1881555.09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1881555.09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218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1926726.48</v>
      </c>
    </row>
    <row r="26" spans="2:7">
      <c r="B26" s="24" t="s">
        <v>27</v>
      </c>
      <c r="C26" s="25" t="s">
        <v>28</v>
      </c>
      <c r="D26" s="96"/>
      <c r="E26" s="111">
        <v>1975682.84</v>
      </c>
      <c r="G26" s="92"/>
    </row>
    <row r="27" spans="2:7">
      <c r="B27" s="26" t="s">
        <v>5</v>
      </c>
      <c r="C27" s="15" t="s">
        <v>29</v>
      </c>
      <c r="D27" s="175"/>
      <c r="E27" s="231">
        <v>1950875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24807.84</v>
      </c>
      <c r="G29" s="92"/>
    </row>
    <row r="30" spans="2:7">
      <c r="B30" s="24" t="s">
        <v>32</v>
      </c>
      <c r="C30" s="27" t="s">
        <v>33</v>
      </c>
      <c r="D30" s="96"/>
      <c r="E30" s="111">
        <v>48956.36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664.1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11959.07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36333.19</v>
      </c>
    </row>
    <row r="38" spans="2:6">
      <c r="B38" s="21" t="s">
        <v>44</v>
      </c>
      <c r="C38" s="22" t="s">
        <v>45</v>
      </c>
      <c r="D38" s="95"/>
      <c r="E38" s="23">
        <v>-45171.39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1881555.09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218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18513.776300000001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98.97</v>
      </c>
    </row>
    <row r="49" spans="2:5">
      <c r="B49" s="39" t="s">
        <v>9</v>
      </c>
      <c r="C49" s="48" t="s">
        <v>55</v>
      </c>
      <c r="D49" s="160"/>
      <c r="E49" s="154">
        <v>105.49</v>
      </c>
    </row>
    <row r="50" spans="2:5" ht="13.5" thickBot="1">
      <c r="B50" s="41" t="s">
        <v>11</v>
      </c>
      <c r="C50" s="49" t="s">
        <v>52</v>
      </c>
      <c r="D50" s="143"/>
      <c r="E50" s="152">
        <v>101.63</v>
      </c>
    </row>
    <row r="51" spans="2:5" ht="13.5" thickBot="1">
      <c r="B51" s="32"/>
      <c r="C51" s="33"/>
      <c r="D51" s="153"/>
      <c r="E51" s="153"/>
    </row>
    <row r="52" spans="2:5" ht="16.5" thickBot="1">
      <c r="B52" s="6282"/>
      <c r="C52" s="6283" t="s">
        <v>56</v>
      </c>
      <c r="D52" s="6284"/>
      <c r="E52" s="6274"/>
    </row>
    <row r="53" spans="2:5" ht="23.25" customHeight="1" thickBot="1">
      <c r="B53" s="6368" t="s">
        <v>57</v>
      </c>
      <c r="C53" s="6369"/>
      <c r="D53" s="6285" t="s">
        <v>58</v>
      </c>
      <c r="E53" s="6286" t="s">
        <v>59</v>
      </c>
    </row>
    <row r="54" spans="2:5" ht="13.5" thickBot="1">
      <c r="B54" s="6287" t="s">
        <v>27</v>
      </c>
      <c r="C54" s="6276" t="s">
        <v>60</v>
      </c>
      <c r="D54" s="6311">
        <v>1881555.09</v>
      </c>
      <c r="E54" s="6312">
        <v>1</v>
      </c>
    </row>
    <row r="55" spans="2:5" ht="25.5">
      <c r="B55" s="6289" t="s">
        <v>5</v>
      </c>
      <c r="C55" s="6290" t="s">
        <v>61</v>
      </c>
      <c r="D55" s="6301">
        <v>0</v>
      </c>
      <c r="E55" s="6302">
        <v>0</v>
      </c>
    </row>
    <row r="56" spans="2:5">
      <c r="B56" s="6278" t="s">
        <v>268</v>
      </c>
      <c r="C56" s="245" t="s">
        <v>269</v>
      </c>
      <c r="D56" s="6303">
        <v>0</v>
      </c>
      <c r="E56" s="6304">
        <v>0</v>
      </c>
    </row>
    <row r="57" spans="2:5">
      <c r="B57" s="246" t="s">
        <v>270</v>
      </c>
      <c r="C57" s="245" t="s">
        <v>271</v>
      </c>
      <c r="D57" s="6303">
        <v>0</v>
      </c>
      <c r="E57" s="6304">
        <v>0</v>
      </c>
    </row>
    <row r="58" spans="2:5">
      <c r="B58" s="246" t="s">
        <v>272</v>
      </c>
      <c r="C58" s="245" t="s">
        <v>273</v>
      </c>
      <c r="D58" s="247">
        <v>0</v>
      </c>
      <c r="E58" s="6304">
        <v>0</v>
      </c>
    </row>
    <row r="59" spans="2:5" ht="25.5">
      <c r="B59" s="6278" t="s">
        <v>7</v>
      </c>
      <c r="C59" s="6279" t="s">
        <v>62</v>
      </c>
      <c r="D59" s="6303">
        <v>0</v>
      </c>
      <c r="E59" s="6304">
        <v>0</v>
      </c>
    </row>
    <row r="60" spans="2:5">
      <c r="B60" s="6278" t="s">
        <v>9</v>
      </c>
      <c r="C60" s="6279" t="s">
        <v>63</v>
      </c>
      <c r="D60" s="6303">
        <v>0</v>
      </c>
      <c r="E60" s="6304">
        <v>0</v>
      </c>
    </row>
    <row r="61" spans="2:5">
      <c r="B61" s="6278" t="s">
        <v>274</v>
      </c>
      <c r="C61" s="6279" t="s">
        <v>275</v>
      </c>
      <c r="D61" s="6303">
        <v>0</v>
      </c>
      <c r="E61" s="6304">
        <v>0</v>
      </c>
    </row>
    <row r="62" spans="2:5">
      <c r="B62" s="6278" t="s">
        <v>276</v>
      </c>
      <c r="C62" s="6279" t="s">
        <v>16</v>
      </c>
      <c r="D62" s="6303">
        <v>0</v>
      </c>
      <c r="E62" s="6304">
        <v>0</v>
      </c>
    </row>
    <row r="63" spans="2:5">
      <c r="B63" s="6278" t="s">
        <v>11</v>
      </c>
      <c r="C63" s="6279" t="s">
        <v>64</v>
      </c>
      <c r="D63" s="6303">
        <v>0</v>
      </c>
      <c r="E63" s="6304">
        <v>0</v>
      </c>
    </row>
    <row r="64" spans="2:5">
      <c r="B64" s="6278" t="s">
        <v>13</v>
      </c>
      <c r="C64" s="6279" t="s">
        <v>275</v>
      </c>
      <c r="D64" s="6303">
        <v>0</v>
      </c>
      <c r="E64" s="6304">
        <v>0</v>
      </c>
    </row>
    <row r="65" spans="2:5">
      <c r="B65" s="6278" t="s">
        <v>15</v>
      </c>
      <c r="C65" s="6279" t="s">
        <v>16</v>
      </c>
      <c r="D65" s="6303">
        <v>0</v>
      </c>
      <c r="E65" s="6304">
        <v>0</v>
      </c>
    </row>
    <row r="66" spans="2:5">
      <c r="B66" s="6278" t="s">
        <v>38</v>
      </c>
      <c r="C66" s="6279" t="s">
        <v>65</v>
      </c>
      <c r="D66" s="6303">
        <v>0</v>
      </c>
      <c r="E66" s="6304">
        <v>0</v>
      </c>
    </row>
    <row r="67" spans="2:5">
      <c r="B67" s="6291" t="s">
        <v>40</v>
      </c>
      <c r="C67" s="6292" t="s">
        <v>66</v>
      </c>
      <c r="D67" s="6313">
        <v>1881555.09</v>
      </c>
      <c r="E67" s="6314">
        <v>1</v>
      </c>
    </row>
    <row r="68" spans="2:5">
      <c r="B68" s="6291" t="s">
        <v>277</v>
      </c>
      <c r="C68" s="6292" t="s">
        <v>278</v>
      </c>
      <c r="D68" s="6315">
        <v>1881555.09</v>
      </c>
      <c r="E68" s="6316">
        <v>1</v>
      </c>
    </row>
    <row r="69" spans="2:5">
      <c r="B69" s="6291" t="s">
        <v>279</v>
      </c>
      <c r="C69" s="6292" t="s">
        <v>280</v>
      </c>
      <c r="D69" s="6305">
        <v>0</v>
      </c>
      <c r="E69" s="6306">
        <v>0</v>
      </c>
    </row>
    <row r="70" spans="2:5">
      <c r="B70" s="6291" t="s">
        <v>281</v>
      </c>
      <c r="C70" s="6292" t="s">
        <v>282</v>
      </c>
      <c r="D70" s="6305">
        <v>0</v>
      </c>
      <c r="E70" s="6306">
        <v>0</v>
      </c>
    </row>
    <row r="71" spans="2:5">
      <c r="B71" s="6291" t="s">
        <v>283</v>
      </c>
      <c r="C71" s="6292" t="s">
        <v>284</v>
      </c>
      <c r="D71" s="6305">
        <v>0</v>
      </c>
      <c r="E71" s="6306">
        <v>0</v>
      </c>
    </row>
    <row r="72" spans="2:5" ht="25.5">
      <c r="B72" s="6291" t="s">
        <v>42</v>
      </c>
      <c r="C72" s="6292" t="s">
        <v>67</v>
      </c>
      <c r="D72" s="6305">
        <v>0</v>
      </c>
      <c r="E72" s="6306">
        <v>0</v>
      </c>
    </row>
    <row r="73" spans="2:5">
      <c r="B73" s="6291" t="s">
        <v>285</v>
      </c>
      <c r="C73" s="6292" t="s">
        <v>286</v>
      </c>
      <c r="D73" s="6305">
        <v>0</v>
      </c>
      <c r="E73" s="6306">
        <v>0</v>
      </c>
    </row>
    <row r="74" spans="2:5">
      <c r="B74" s="6291" t="s">
        <v>287</v>
      </c>
      <c r="C74" s="6292" t="s">
        <v>288</v>
      </c>
      <c r="D74" s="6305">
        <v>0</v>
      </c>
      <c r="E74" s="6306">
        <v>0</v>
      </c>
    </row>
    <row r="75" spans="2:5">
      <c r="B75" s="6291" t="s">
        <v>289</v>
      </c>
      <c r="C75" s="6292" t="s">
        <v>290</v>
      </c>
      <c r="D75" s="6303">
        <v>0</v>
      </c>
      <c r="E75" s="6306">
        <v>0</v>
      </c>
    </row>
    <row r="76" spans="2:5">
      <c r="B76" s="6291" t="s">
        <v>291</v>
      </c>
      <c r="C76" s="6292" t="s">
        <v>292</v>
      </c>
      <c r="D76" s="6305">
        <v>0</v>
      </c>
      <c r="E76" s="6306">
        <v>0</v>
      </c>
    </row>
    <row r="77" spans="2:5">
      <c r="B77" s="6291" t="s">
        <v>293</v>
      </c>
      <c r="C77" s="6292" t="s">
        <v>294</v>
      </c>
      <c r="D77" s="6305">
        <v>0</v>
      </c>
      <c r="E77" s="6306">
        <v>0</v>
      </c>
    </row>
    <row r="78" spans="2:5">
      <c r="B78" s="6291" t="s">
        <v>68</v>
      </c>
      <c r="C78" s="6292" t="s">
        <v>69</v>
      </c>
      <c r="D78" s="6305">
        <v>0</v>
      </c>
      <c r="E78" s="6306">
        <v>0</v>
      </c>
    </row>
    <row r="79" spans="2:5">
      <c r="B79" s="6278" t="s">
        <v>70</v>
      </c>
      <c r="C79" s="6279" t="s">
        <v>71</v>
      </c>
      <c r="D79" s="6303">
        <v>0</v>
      </c>
      <c r="E79" s="6304">
        <v>0</v>
      </c>
    </row>
    <row r="80" spans="2:5">
      <c r="B80" s="6278" t="s">
        <v>295</v>
      </c>
      <c r="C80" s="6279" t="s">
        <v>296</v>
      </c>
      <c r="D80" s="6303">
        <v>0</v>
      </c>
      <c r="E80" s="6304">
        <v>0</v>
      </c>
    </row>
    <row r="81" spans="2:5">
      <c r="B81" s="6278" t="s">
        <v>297</v>
      </c>
      <c r="C81" s="6279" t="s">
        <v>298</v>
      </c>
      <c r="D81" s="6303">
        <v>0</v>
      </c>
      <c r="E81" s="6304">
        <v>0</v>
      </c>
    </row>
    <row r="82" spans="2:5">
      <c r="B82" s="6278" t="s">
        <v>299</v>
      </c>
      <c r="C82" s="6279" t="s">
        <v>300</v>
      </c>
      <c r="D82" s="6303">
        <v>0</v>
      </c>
      <c r="E82" s="6304">
        <v>0</v>
      </c>
    </row>
    <row r="83" spans="2:5">
      <c r="B83" s="6278" t="s">
        <v>301</v>
      </c>
      <c r="C83" s="6279" t="s">
        <v>302</v>
      </c>
      <c r="D83" s="6303">
        <v>0</v>
      </c>
      <c r="E83" s="6304">
        <v>0</v>
      </c>
    </row>
    <row r="84" spans="2:5">
      <c r="B84" s="6278" t="s">
        <v>72</v>
      </c>
      <c r="C84" s="6279" t="s">
        <v>73</v>
      </c>
      <c r="D84" s="6303">
        <v>0</v>
      </c>
      <c r="E84" s="6304">
        <v>0</v>
      </c>
    </row>
    <row r="85" spans="2:5">
      <c r="B85" s="6278" t="s">
        <v>74</v>
      </c>
      <c r="C85" s="6279" t="s">
        <v>75</v>
      </c>
      <c r="D85" s="6303">
        <v>0</v>
      </c>
      <c r="E85" s="6304">
        <v>0</v>
      </c>
    </row>
    <row r="86" spans="2:5" ht="13.5" thickBot="1">
      <c r="B86" s="6293" t="s">
        <v>76</v>
      </c>
      <c r="C86" s="6294" t="s">
        <v>77</v>
      </c>
      <c r="D86" s="6307">
        <v>0</v>
      </c>
      <c r="E86" s="6308">
        <v>0</v>
      </c>
    </row>
    <row r="87" spans="2:5" ht="26.25" thickBot="1">
      <c r="B87" s="6295" t="s">
        <v>32</v>
      </c>
      <c r="C87" s="6296" t="s">
        <v>78</v>
      </c>
      <c r="D87" s="6297">
        <v>0</v>
      </c>
      <c r="E87" s="6298">
        <v>0</v>
      </c>
    </row>
    <row r="88" spans="2:5" ht="13.5" thickBot="1">
      <c r="B88" s="6275" t="s">
        <v>79</v>
      </c>
      <c r="C88" s="6276" t="s">
        <v>80</v>
      </c>
      <c r="D88" s="6277">
        <v>0</v>
      </c>
      <c r="E88" s="6288">
        <v>0</v>
      </c>
    </row>
    <row r="89" spans="2:5" ht="13.5" thickBot="1">
      <c r="B89" s="6275" t="s">
        <v>81</v>
      </c>
      <c r="C89" s="6276" t="s">
        <v>82</v>
      </c>
      <c r="D89" s="6277">
        <v>0</v>
      </c>
      <c r="E89" s="6288">
        <v>0</v>
      </c>
    </row>
    <row r="90" spans="2:5" ht="13.5" thickBot="1">
      <c r="B90" s="6275" t="s">
        <v>83</v>
      </c>
      <c r="C90" s="6276" t="s">
        <v>84</v>
      </c>
      <c r="D90" s="6277">
        <v>0</v>
      </c>
      <c r="E90" s="6300">
        <v>0</v>
      </c>
    </row>
    <row r="91" spans="2:5">
      <c r="B91" s="6275" t="s">
        <v>85</v>
      </c>
      <c r="C91" s="6276" t="s">
        <v>86</v>
      </c>
      <c r="D91" s="6320">
        <v>1881555.09</v>
      </c>
      <c r="E91" s="6342">
        <v>1</v>
      </c>
    </row>
    <row r="92" spans="2:5">
      <c r="B92" s="6278" t="s">
        <v>5</v>
      </c>
      <c r="C92" s="6279" t="s">
        <v>87</v>
      </c>
      <c r="D92" s="6346">
        <v>1881555.09</v>
      </c>
      <c r="E92" s="6347">
        <v>1</v>
      </c>
    </row>
    <row r="93" spans="2:5">
      <c r="B93" s="6278" t="s">
        <v>7</v>
      </c>
      <c r="C93" s="6279" t="s">
        <v>88</v>
      </c>
      <c r="D93" s="6346">
        <v>0</v>
      </c>
      <c r="E93" s="6347">
        <v>0</v>
      </c>
    </row>
    <row r="94" spans="2:5" ht="13.5" thickBot="1">
      <c r="B94" s="6280" t="s">
        <v>9</v>
      </c>
      <c r="C94" s="6281" t="s">
        <v>89</v>
      </c>
      <c r="D94" s="6309">
        <v>0</v>
      </c>
      <c r="E94" s="631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>
  <dimension ref="B1:G94"/>
  <sheetViews>
    <sheetView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.140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243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2488485.1</v>
      </c>
    </row>
    <row r="10" spans="2:5">
      <c r="B10" s="14" t="s">
        <v>5</v>
      </c>
      <c r="C10" s="93" t="s">
        <v>6</v>
      </c>
      <c r="D10" s="175"/>
      <c r="E10" s="226">
        <v>2488485.1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2488485.1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2514996.04</v>
      </c>
    </row>
    <row r="26" spans="2:7">
      <c r="B26" s="24" t="s">
        <v>27</v>
      </c>
      <c r="C26" s="25" t="s">
        <v>28</v>
      </c>
      <c r="D26" s="96"/>
      <c r="E26" s="111">
        <v>2741284.77</v>
      </c>
      <c r="G26" s="92"/>
    </row>
    <row r="27" spans="2:7">
      <c r="B27" s="26" t="s">
        <v>5</v>
      </c>
      <c r="C27" s="15" t="s">
        <v>29</v>
      </c>
      <c r="D27" s="175"/>
      <c r="E27" s="231">
        <v>779212.28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1962072.49</v>
      </c>
    </row>
    <row r="30" spans="2:7">
      <c r="B30" s="24" t="s">
        <v>32</v>
      </c>
      <c r="C30" s="27" t="s">
        <v>33</v>
      </c>
      <c r="D30" s="96"/>
      <c r="E30" s="111">
        <v>226288.73</v>
      </c>
    </row>
    <row r="31" spans="2:7">
      <c r="B31" s="26" t="s">
        <v>5</v>
      </c>
      <c r="C31" s="15" t="s">
        <v>34</v>
      </c>
      <c r="D31" s="175"/>
      <c r="E31" s="231">
        <v>134063.6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/>
      <c r="E33" s="231">
        <v>2744.61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/>
      <c r="E35" s="231">
        <v>14970.39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/>
      <c r="E37" s="231">
        <v>74510.13</v>
      </c>
      <c r="G37" s="92"/>
    </row>
    <row r="38" spans="2:7">
      <c r="B38" s="21" t="s">
        <v>44</v>
      </c>
      <c r="C38" s="22" t="s">
        <v>45</v>
      </c>
      <c r="D38" s="95"/>
      <c r="E38" s="23">
        <v>-26510.94</v>
      </c>
    </row>
    <row r="39" spans="2:7" ht="13.5" thickBot="1">
      <c r="B39" s="30" t="s">
        <v>46</v>
      </c>
      <c r="C39" s="31" t="s">
        <v>47</v>
      </c>
      <c r="D39" s="97"/>
      <c r="E39" s="242">
        <f>E24+E25+E38</f>
        <v>2488485.1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171"/>
      <c r="C42" s="35" t="s">
        <v>49</v>
      </c>
      <c r="D42" s="98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/>
      <c r="E44" s="144"/>
    </row>
    <row r="45" spans="2:7" ht="13.5" thickBot="1">
      <c r="B45" s="41" t="s">
        <v>7</v>
      </c>
      <c r="C45" s="49" t="s">
        <v>52</v>
      </c>
      <c r="D45" s="143"/>
      <c r="E45" s="148">
        <v>16823.182100000002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/>
      <c r="E47" s="150"/>
    </row>
    <row r="48" spans="2:7">
      <c r="B48" s="39" t="s">
        <v>7</v>
      </c>
      <c r="C48" s="48" t="s">
        <v>54</v>
      </c>
      <c r="D48" s="160"/>
      <c r="E48" s="154">
        <v>145.47</v>
      </c>
    </row>
    <row r="49" spans="2:5">
      <c r="B49" s="39" t="s">
        <v>9</v>
      </c>
      <c r="C49" s="48" t="s">
        <v>55</v>
      </c>
      <c r="D49" s="160"/>
      <c r="E49" s="154">
        <v>152.46</v>
      </c>
    </row>
    <row r="50" spans="2:5" ht="13.5" thickBot="1">
      <c r="B50" s="41" t="s">
        <v>11</v>
      </c>
      <c r="C50" s="49" t="s">
        <v>52</v>
      </c>
      <c r="D50" s="143"/>
      <c r="E50" s="152">
        <v>147.91999999999999</v>
      </c>
    </row>
    <row r="51" spans="2:5" ht="13.5" thickBot="1">
      <c r="B51" s="32"/>
      <c r="C51" s="33"/>
      <c r="D51" s="153"/>
      <c r="E51" s="153"/>
    </row>
    <row r="52" spans="2:5" ht="16.5" thickBot="1">
      <c r="B52" s="6325"/>
      <c r="C52" s="6326" t="s">
        <v>56</v>
      </c>
      <c r="D52" s="6327"/>
      <c r="E52" s="6317"/>
    </row>
    <row r="53" spans="2:5" ht="23.25" customHeight="1" thickBot="1">
      <c r="B53" s="6368" t="s">
        <v>57</v>
      </c>
      <c r="C53" s="6369"/>
      <c r="D53" s="6328" t="s">
        <v>58</v>
      </c>
      <c r="E53" s="6329" t="s">
        <v>59</v>
      </c>
    </row>
    <row r="54" spans="2:5" ht="13.5" thickBot="1">
      <c r="B54" s="6330" t="s">
        <v>27</v>
      </c>
      <c r="C54" s="6319" t="s">
        <v>60</v>
      </c>
      <c r="D54" s="6354">
        <v>2488485.1</v>
      </c>
      <c r="E54" s="6355">
        <v>1</v>
      </c>
    </row>
    <row r="55" spans="2:5" ht="25.5">
      <c r="B55" s="6332" t="s">
        <v>5</v>
      </c>
      <c r="C55" s="6333" t="s">
        <v>61</v>
      </c>
      <c r="D55" s="6344">
        <v>0</v>
      </c>
      <c r="E55" s="6345">
        <v>0</v>
      </c>
    </row>
    <row r="56" spans="2:5">
      <c r="B56" s="6321" t="s">
        <v>268</v>
      </c>
      <c r="C56" s="245" t="s">
        <v>269</v>
      </c>
      <c r="D56" s="6346">
        <v>0</v>
      </c>
      <c r="E56" s="6347">
        <v>0</v>
      </c>
    </row>
    <row r="57" spans="2:5">
      <c r="B57" s="246" t="s">
        <v>270</v>
      </c>
      <c r="C57" s="245" t="s">
        <v>271</v>
      </c>
      <c r="D57" s="6346">
        <v>0</v>
      </c>
      <c r="E57" s="6347">
        <v>0</v>
      </c>
    </row>
    <row r="58" spans="2:5">
      <c r="B58" s="246" t="s">
        <v>272</v>
      </c>
      <c r="C58" s="245" t="s">
        <v>273</v>
      </c>
      <c r="D58" s="247">
        <v>0</v>
      </c>
      <c r="E58" s="6347">
        <v>0</v>
      </c>
    </row>
    <row r="59" spans="2:5" ht="25.5">
      <c r="B59" s="6321" t="s">
        <v>7</v>
      </c>
      <c r="C59" s="6322" t="s">
        <v>62</v>
      </c>
      <c r="D59" s="6346">
        <v>0</v>
      </c>
      <c r="E59" s="6347">
        <v>0</v>
      </c>
    </row>
    <row r="60" spans="2:5">
      <c r="B60" s="6321" t="s">
        <v>9</v>
      </c>
      <c r="C60" s="6322" t="s">
        <v>63</v>
      </c>
      <c r="D60" s="6346">
        <v>0</v>
      </c>
      <c r="E60" s="6347">
        <v>0</v>
      </c>
    </row>
    <row r="61" spans="2:5">
      <c r="B61" s="6321" t="s">
        <v>274</v>
      </c>
      <c r="C61" s="6322" t="s">
        <v>275</v>
      </c>
      <c r="D61" s="6346">
        <v>0</v>
      </c>
      <c r="E61" s="6347">
        <v>0</v>
      </c>
    </row>
    <row r="62" spans="2:5">
      <c r="B62" s="6321" t="s">
        <v>276</v>
      </c>
      <c r="C62" s="6322" t="s">
        <v>16</v>
      </c>
      <c r="D62" s="6346">
        <v>0</v>
      </c>
      <c r="E62" s="6347">
        <v>0</v>
      </c>
    </row>
    <row r="63" spans="2:5">
      <c r="B63" s="6321" t="s">
        <v>11</v>
      </c>
      <c r="C63" s="6322" t="s">
        <v>64</v>
      </c>
      <c r="D63" s="6346">
        <v>0</v>
      </c>
      <c r="E63" s="6347">
        <v>0</v>
      </c>
    </row>
    <row r="64" spans="2:5">
      <c r="B64" s="6321" t="s">
        <v>13</v>
      </c>
      <c r="C64" s="6322" t="s">
        <v>275</v>
      </c>
      <c r="D64" s="6346">
        <v>0</v>
      </c>
      <c r="E64" s="6347">
        <v>0</v>
      </c>
    </row>
    <row r="65" spans="2:5">
      <c r="B65" s="6321" t="s">
        <v>15</v>
      </c>
      <c r="C65" s="6322" t="s">
        <v>16</v>
      </c>
      <c r="D65" s="6346">
        <v>0</v>
      </c>
      <c r="E65" s="6347">
        <v>0</v>
      </c>
    </row>
    <row r="66" spans="2:5">
      <c r="B66" s="6321" t="s">
        <v>38</v>
      </c>
      <c r="C66" s="6322" t="s">
        <v>65</v>
      </c>
      <c r="D66" s="6346">
        <v>0</v>
      </c>
      <c r="E66" s="6347">
        <v>0</v>
      </c>
    </row>
    <row r="67" spans="2:5">
      <c r="B67" s="6334" t="s">
        <v>40</v>
      </c>
      <c r="C67" s="6335" t="s">
        <v>66</v>
      </c>
      <c r="D67" s="6356">
        <v>2488485.1</v>
      </c>
      <c r="E67" s="6357">
        <v>1</v>
      </c>
    </row>
    <row r="68" spans="2:5">
      <c r="B68" s="6334" t="s">
        <v>277</v>
      </c>
      <c r="C68" s="6335" t="s">
        <v>278</v>
      </c>
      <c r="D68" s="6358">
        <v>2488485.1</v>
      </c>
      <c r="E68" s="6359">
        <v>1</v>
      </c>
    </row>
    <row r="69" spans="2:5">
      <c r="B69" s="6334" t="s">
        <v>279</v>
      </c>
      <c r="C69" s="6335" t="s">
        <v>280</v>
      </c>
      <c r="D69" s="6348">
        <v>0</v>
      </c>
      <c r="E69" s="6349">
        <v>0</v>
      </c>
    </row>
    <row r="70" spans="2:5">
      <c r="B70" s="6334" t="s">
        <v>281</v>
      </c>
      <c r="C70" s="6335" t="s">
        <v>282</v>
      </c>
      <c r="D70" s="6348">
        <v>0</v>
      </c>
      <c r="E70" s="6349">
        <v>0</v>
      </c>
    </row>
    <row r="71" spans="2:5">
      <c r="B71" s="6334" t="s">
        <v>283</v>
      </c>
      <c r="C71" s="6335" t="s">
        <v>284</v>
      </c>
      <c r="D71" s="6348">
        <v>0</v>
      </c>
      <c r="E71" s="6349">
        <v>0</v>
      </c>
    </row>
    <row r="72" spans="2:5" ht="25.5">
      <c r="B72" s="6334" t="s">
        <v>42</v>
      </c>
      <c r="C72" s="6335" t="s">
        <v>67</v>
      </c>
      <c r="D72" s="6348">
        <v>0</v>
      </c>
      <c r="E72" s="6349">
        <v>0</v>
      </c>
    </row>
    <row r="73" spans="2:5">
      <c r="B73" s="6334" t="s">
        <v>285</v>
      </c>
      <c r="C73" s="6335" t="s">
        <v>286</v>
      </c>
      <c r="D73" s="6348">
        <v>0</v>
      </c>
      <c r="E73" s="6349">
        <v>0</v>
      </c>
    </row>
    <row r="74" spans="2:5">
      <c r="B74" s="6334" t="s">
        <v>287</v>
      </c>
      <c r="C74" s="6335" t="s">
        <v>288</v>
      </c>
      <c r="D74" s="6348">
        <v>0</v>
      </c>
      <c r="E74" s="6349">
        <v>0</v>
      </c>
    </row>
    <row r="75" spans="2:5">
      <c r="B75" s="6334" t="s">
        <v>289</v>
      </c>
      <c r="C75" s="6335" t="s">
        <v>290</v>
      </c>
      <c r="D75" s="6346">
        <v>0</v>
      </c>
      <c r="E75" s="6349">
        <v>0</v>
      </c>
    </row>
    <row r="76" spans="2:5">
      <c r="B76" s="6334" t="s">
        <v>291</v>
      </c>
      <c r="C76" s="6335" t="s">
        <v>292</v>
      </c>
      <c r="D76" s="6348">
        <v>0</v>
      </c>
      <c r="E76" s="6349">
        <v>0</v>
      </c>
    </row>
    <row r="77" spans="2:5">
      <c r="B77" s="6334" t="s">
        <v>293</v>
      </c>
      <c r="C77" s="6335" t="s">
        <v>294</v>
      </c>
      <c r="D77" s="6348">
        <v>0</v>
      </c>
      <c r="E77" s="6349">
        <v>0</v>
      </c>
    </row>
    <row r="78" spans="2:5">
      <c r="B78" s="6334" t="s">
        <v>68</v>
      </c>
      <c r="C78" s="6335" t="s">
        <v>69</v>
      </c>
      <c r="D78" s="6348">
        <v>0</v>
      </c>
      <c r="E78" s="6349">
        <v>0</v>
      </c>
    </row>
    <row r="79" spans="2:5">
      <c r="B79" s="6321" t="s">
        <v>70</v>
      </c>
      <c r="C79" s="6322" t="s">
        <v>71</v>
      </c>
      <c r="D79" s="6346">
        <v>0</v>
      </c>
      <c r="E79" s="6347">
        <v>0</v>
      </c>
    </row>
    <row r="80" spans="2:5">
      <c r="B80" s="6321" t="s">
        <v>295</v>
      </c>
      <c r="C80" s="6322" t="s">
        <v>296</v>
      </c>
      <c r="D80" s="6346">
        <v>0</v>
      </c>
      <c r="E80" s="6347">
        <v>0</v>
      </c>
    </row>
    <row r="81" spans="2:5">
      <c r="B81" s="6321" t="s">
        <v>297</v>
      </c>
      <c r="C81" s="6322" t="s">
        <v>298</v>
      </c>
      <c r="D81" s="6346">
        <v>0</v>
      </c>
      <c r="E81" s="6347">
        <v>0</v>
      </c>
    </row>
    <row r="82" spans="2:5">
      <c r="B82" s="6321" t="s">
        <v>299</v>
      </c>
      <c r="C82" s="6322" t="s">
        <v>300</v>
      </c>
      <c r="D82" s="6346">
        <v>0</v>
      </c>
      <c r="E82" s="6347">
        <v>0</v>
      </c>
    </row>
    <row r="83" spans="2:5">
      <c r="B83" s="6321" t="s">
        <v>301</v>
      </c>
      <c r="C83" s="6322" t="s">
        <v>302</v>
      </c>
      <c r="D83" s="6346">
        <v>0</v>
      </c>
      <c r="E83" s="6347">
        <v>0</v>
      </c>
    </row>
    <row r="84" spans="2:5">
      <c r="B84" s="6321" t="s">
        <v>72</v>
      </c>
      <c r="C84" s="6322" t="s">
        <v>73</v>
      </c>
      <c r="D84" s="6346">
        <v>0</v>
      </c>
      <c r="E84" s="6347">
        <v>0</v>
      </c>
    </row>
    <row r="85" spans="2:5">
      <c r="B85" s="6321" t="s">
        <v>74</v>
      </c>
      <c r="C85" s="6322" t="s">
        <v>75</v>
      </c>
      <c r="D85" s="6346">
        <v>0</v>
      </c>
      <c r="E85" s="6347">
        <v>0</v>
      </c>
    </row>
    <row r="86" spans="2:5" ht="13.5" thickBot="1">
      <c r="B86" s="6336" t="s">
        <v>76</v>
      </c>
      <c r="C86" s="6337" t="s">
        <v>77</v>
      </c>
      <c r="D86" s="6350">
        <v>0</v>
      </c>
      <c r="E86" s="6351">
        <v>0</v>
      </c>
    </row>
    <row r="87" spans="2:5" ht="26.25" thickBot="1">
      <c r="B87" s="6338" t="s">
        <v>32</v>
      </c>
      <c r="C87" s="6339" t="s">
        <v>78</v>
      </c>
      <c r="D87" s="6340">
        <v>0</v>
      </c>
      <c r="E87" s="6341">
        <v>0</v>
      </c>
    </row>
    <row r="88" spans="2:5" ht="13.5" thickBot="1">
      <c r="B88" s="6318" t="s">
        <v>79</v>
      </c>
      <c r="C88" s="6319" t="s">
        <v>80</v>
      </c>
      <c r="D88" s="6320">
        <v>0</v>
      </c>
      <c r="E88" s="6331">
        <v>0</v>
      </c>
    </row>
    <row r="89" spans="2:5" ht="13.5" thickBot="1">
      <c r="B89" s="6318" t="s">
        <v>81</v>
      </c>
      <c r="C89" s="6319" t="s">
        <v>82</v>
      </c>
      <c r="D89" s="6320">
        <v>0</v>
      </c>
      <c r="E89" s="6331">
        <v>0</v>
      </c>
    </row>
    <row r="90" spans="2:5" ht="13.5" thickBot="1">
      <c r="B90" s="6318" t="s">
        <v>83</v>
      </c>
      <c r="C90" s="6319" t="s">
        <v>84</v>
      </c>
      <c r="D90" s="6320">
        <v>0</v>
      </c>
      <c r="E90" s="6343">
        <v>0</v>
      </c>
    </row>
    <row r="91" spans="2:5">
      <c r="B91" s="6318" t="s">
        <v>85</v>
      </c>
      <c r="C91" s="6319" t="s">
        <v>86</v>
      </c>
      <c r="D91" s="6360">
        <v>2488485.1</v>
      </c>
      <c r="E91" s="6361">
        <v>1</v>
      </c>
    </row>
    <row r="92" spans="2:5">
      <c r="B92" s="6321" t="s">
        <v>5</v>
      </c>
      <c r="C92" s="6322" t="s">
        <v>87</v>
      </c>
      <c r="D92" s="6362">
        <v>2488485.1</v>
      </c>
      <c r="E92" s="6363">
        <v>1</v>
      </c>
    </row>
    <row r="93" spans="2:5">
      <c r="B93" s="6321" t="s">
        <v>7</v>
      </c>
      <c r="C93" s="6322" t="s">
        <v>88</v>
      </c>
      <c r="D93" s="6362">
        <v>0</v>
      </c>
      <c r="E93" s="6363">
        <v>0</v>
      </c>
    </row>
    <row r="94" spans="2:5" ht="13.5" thickBot="1">
      <c r="B94" s="6323" t="s">
        <v>9</v>
      </c>
      <c r="C94" s="6324" t="s">
        <v>89</v>
      </c>
      <c r="D94" s="6352">
        <v>0</v>
      </c>
      <c r="E94" s="635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>
  <dimension ref="A1:K49"/>
  <sheetViews>
    <sheetView tabSelected="1" zoomScaleNormal="100" workbookViewId="0">
      <selection activeCell="D13" sqref="D13:E13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7" max="9" width="18.7109375" bestFit="1" customWidth="1"/>
    <col min="10" max="10" width="15.42578125" bestFit="1" customWidth="1"/>
    <col min="11" max="11" width="11.7109375" bestFit="1" customWidth="1"/>
  </cols>
  <sheetData>
    <row r="1" spans="1:10">
      <c r="A1" s="51"/>
      <c r="B1" s="52"/>
      <c r="C1" s="52" t="s">
        <v>116</v>
      </c>
      <c r="D1" s="53"/>
      <c r="E1" s="53"/>
      <c r="F1" s="53"/>
      <c r="G1" s="53"/>
      <c r="H1" s="52"/>
      <c r="I1" s="52"/>
      <c r="J1" s="51"/>
    </row>
    <row r="2" spans="1:10">
      <c r="A2" s="51"/>
      <c r="B2" s="52"/>
      <c r="C2" s="52" t="s">
        <v>303</v>
      </c>
      <c r="D2" s="53"/>
      <c r="E2" s="53"/>
      <c r="F2" s="53"/>
      <c r="G2" s="53"/>
      <c r="H2" s="52"/>
      <c r="I2" s="52"/>
      <c r="J2" s="51"/>
    </row>
    <row r="3" spans="1:10">
      <c r="A3" s="51"/>
      <c r="B3" s="52"/>
      <c r="C3" s="52" t="s">
        <v>117</v>
      </c>
      <c r="D3" s="53"/>
      <c r="E3" s="53"/>
      <c r="F3" s="53"/>
      <c r="G3" s="53"/>
      <c r="H3" s="52"/>
      <c r="I3" s="52"/>
      <c r="J3" s="51"/>
    </row>
    <row r="4" spans="1:10">
      <c r="A4" s="51"/>
      <c r="B4" s="52"/>
      <c r="C4" s="52" t="s">
        <v>118</v>
      </c>
      <c r="D4" s="53"/>
      <c r="E4" s="53"/>
      <c r="F4" s="53"/>
      <c r="G4" s="53"/>
      <c r="H4" s="52"/>
      <c r="I4" s="52"/>
      <c r="J4" s="51"/>
    </row>
    <row r="5" spans="1:10">
      <c r="A5" s="51"/>
      <c r="B5" s="52"/>
      <c r="C5" s="52" t="s">
        <v>265</v>
      </c>
      <c r="D5" s="53"/>
      <c r="E5" s="53"/>
      <c r="F5" s="53"/>
      <c r="G5" s="53"/>
      <c r="H5" s="52"/>
      <c r="I5" s="52"/>
      <c r="J5" s="51"/>
    </row>
    <row r="6" spans="1:10" ht="13.5" thickBot="1">
      <c r="A6" s="51"/>
      <c r="B6" s="52"/>
      <c r="C6" s="52"/>
      <c r="D6" s="53"/>
      <c r="E6" s="53"/>
      <c r="F6" s="53"/>
      <c r="G6" s="53"/>
      <c r="H6" s="52"/>
      <c r="I6" s="52"/>
      <c r="J6" s="51"/>
    </row>
    <row r="7" spans="1:10">
      <c r="A7" s="51"/>
      <c r="B7" s="54"/>
      <c r="C7" s="55"/>
      <c r="D7" s="56"/>
      <c r="E7" s="57"/>
      <c r="F7" s="58"/>
      <c r="G7" s="58"/>
      <c r="H7" s="59"/>
      <c r="I7" s="59"/>
      <c r="J7" s="51"/>
    </row>
    <row r="8" spans="1:10">
      <c r="A8" s="51"/>
      <c r="B8" s="60"/>
      <c r="C8" s="61"/>
      <c r="D8" s="62"/>
      <c r="E8" s="63"/>
      <c r="F8" s="58"/>
      <c r="G8" s="58"/>
      <c r="H8" s="59"/>
      <c r="I8" s="59"/>
      <c r="J8" s="51"/>
    </row>
    <row r="9" spans="1:10">
      <c r="A9" s="51"/>
      <c r="B9" s="60"/>
      <c r="C9" s="61"/>
      <c r="D9" s="62" t="s">
        <v>131</v>
      </c>
      <c r="E9" s="63" t="s">
        <v>259</v>
      </c>
      <c r="F9" s="58"/>
      <c r="G9" s="58"/>
      <c r="H9" s="59"/>
      <c r="I9" s="59"/>
      <c r="J9" s="51"/>
    </row>
    <row r="10" spans="1:10" ht="13.5" thickBot="1">
      <c r="A10" s="51"/>
      <c r="B10" s="64"/>
      <c r="C10" s="65"/>
      <c r="D10" s="66"/>
      <c r="E10" s="67"/>
      <c r="F10" s="58"/>
      <c r="G10" s="58"/>
      <c r="H10" s="59"/>
      <c r="I10" s="59"/>
      <c r="J10" s="51"/>
    </row>
    <row r="11" spans="1:10">
      <c r="A11" s="51"/>
      <c r="B11" s="60"/>
      <c r="C11" s="61"/>
      <c r="D11" s="62"/>
      <c r="E11" s="63"/>
      <c r="F11" s="58"/>
      <c r="G11" s="58"/>
      <c r="H11" s="59"/>
      <c r="I11" s="59"/>
      <c r="J11" s="51"/>
    </row>
    <row r="12" spans="1:10">
      <c r="A12" s="51"/>
      <c r="B12" s="60"/>
      <c r="C12" s="61"/>
      <c r="D12" s="68"/>
      <c r="E12" s="69"/>
      <c r="F12" s="58"/>
      <c r="G12" s="58"/>
      <c r="H12" s="59"/>
      <c r="I12" s="59"/>
      <c r="J12" s="51"/>
    </row>
    <row r="13" spans="1:10">
      <c r="A13" s="51"/>
      <c r="B13" s="70" t="s">
        <v>119</v>
      </c>
      <c r="C13" s="71"/>
      <c r="D13" s="72">
        <v>522941885.25999999</v>
      </c>
      <c r="E13" s="73">
        <v>494437042.38999999</v>
      </c>
      <c r="F13" s="58"/>
      <c r="G13" s="107"/>
      <c r="H13" s="147"/>
      <c r="I13" s="58"/>
      <c r="J13" s="51"/>
    </row>
    <row r="14" spans="1:10">
      <c r="A14" s="51"/>
      <c r="B14" s="70"/>
      <c r="C14" s="71"/>
      <c r="D14" s="74"/>
      <c r="E14" s="75"/>
      <c r="F14" s="58"/>
      <c r="G14" s="76"/>
      <c r="H14" s="172"/>
      <c r="I14" s="77"/>
      <c r="J14" s="51"/>
    </row>
    <row r="15" spans="1:10">
      <c r="A15" s="51"/>
      <c r="B15" s="70"/>
      <c r="C15" s="71"/>
      <c r="D15" s="74"/>
      <c r="E15" s="75"/>
      <c r="F15" s="58"/>
      <c r="G15" s="76"/>
      <c r="H15" s="59"/>
      <c r="I15" s="58"/>
      <c r="J15" s="51"/>
    </row>
    <row r="16" spans="1:10" ht="13.5" thickBot="1">
      <c r="A16" s="51"/>
      <c r="B16" s="70"/>
      <c r="C16" s="71"/>
      <c r="D16" s="74"/>
      <c r="E16" s="75"/>
      <c r="F16" s="58"/>
      <c r="G16" s="58"/>
      <c r="I16" s="77"/>
      <c r="J16" s="51"/>
    </row>
    <row r="17" spans="1:11">
      <c r="A17" s="51"/>
      <c r="B17" s="78"/>
      <c r="C17" s="79"/>
      <c r="D17" s="80"/>
      <c r="E17" s="81"/>
      <c r="F17" s="51"/>
      <c r="G17" s="106"/>
      <c r="H17" s="103"/>
      <c r="I17" s="51"/>
      <c r="J17" s="51"/>
    </row>
    <row r="18" spans="1:11">
      <c r="A18" s="51"/>
      <c r="B18" s="70" t="s">
        <v>120</v>
      </c>
      <c r="C18" s="71"/>
      <c r="D18" s="135">
        <f>SUM('Fundusz Gwarantowany:UniObligacje Aktywny'!D33)</f>
        <v>35722790.800000019</v>
      </c>
      <c r="E18" s="136">
        <f>SUM('Fundusz Gwarantowany:UniObligacje Aktywny'!E33)</f>
        <v>30357104.909999982</v>
      </c>
      <c r="F18" s="51"/>
      <c r="G18" s="107"/>
      <c r="H18" s="102"/>
      <c r="I18" s="103"/>
      <c r="J18" s="102"/>
      <c r="K18" s="92"/>
    </row>
    <row r="19" spans="1:11">
      <c r="A19" s="51"/>
      <c r="B19" s="70"/>
      <c r="C19" s="71"/>
      <c r="D19" s="74"/>
      <c r="E19" s="75"/>
      <c r="F19" s="51"/>
      <c r="G19" s="107"/>
      <c r="H19" s="51"/>
      <c r="I19" s="103"/>
      <c r="J19" s="51"/>
    </row>
    <row r="20" spans="1:11" ht="13.5" thickBot="1">
      <c r="A20" s="51"/>
      <c r="B20" s="82"/>
      <c r="C20" s="83"/>
      <c r="D20" s="84"/>
      <c r="E20" s="85"/>
      <c r="F20" s="51"/>
      <c r="G20" s="51"/>
      <c r="H20" s="51"/>
      <c r="I20" s="51"/>
      <c r="J20" s="51"/>
    </row>
    <row r="21" spans="1:11">
      <c r="A21" s="51"/>
      <c r="B21" s="70"/>
      <c r="C21" s="71"/>
      <c r="D21" s="74"/>
      <c r="E21" s="75"/>
      <c r="F21" s="51"/>
      <c r="G21" s="51"/>
      <c r="H21" s="51"/>
      <c r="I21" s="51"/>
      <c r="J21" s="51"/>
    </row>
    <row r="22" spans="1:11">
      <c r="A22" s="51"/>
      <c r="B22" s="70"/>
      <c r="C22" s="71"/>
      <c r="D22" s="74"/>
      <c r="E22" s="75"/>
      <c r="F22" s="51"/>
      <c r="G22" s="51"/>
      <c r="H22" s="51"/>
      <c r="I22" s="104"/>
      <c r="J22" s="51"/>
    </row>
    <row r="23" spans="1:11">
      <c r="A23" s="51"/>
      <c r="B23" s="70" t="s">
        <v>121</v>
      </c>
      <c r="C23" s="71"/>
      <c r="D23" s="74">
        <f>D13-D18</f>
        <v>487219094.45999998</v>
      </c>
      <c r="E23" s="75">
        <f>E13-E18</f>
        <v>464079937.48000002</v>
      </c>
      <c r="F23" s="51"/>
      <c r="G23" s="107"/>
      <c r="H23" s="51"/>
      <c r="I23" s="103"/>
      <c r="J23" s="103"/>
      <c r="K23" s="105"/>
    </row>
    <row r="24" spans="1:11">
      <c r="A24" s="51"/>
      <c r="B24" s="60"/>
      <c r="C24" s="61"/>
      <c r="D24" s="68"/>
      <c r="E24" s="69"/>
      <c r="F24" s="51"/>
      <c r="G24" s="102"/>
      <c r="H24" s="51"/>
      <c r="I24" s="103"/>
      <c r="J24" s="103"/>
      <c r="K24" s="105"/>
    </row>
    <row r="25" spans="1:11">
      <c r="A25" s="51"/>
      <c r="B25" s="60"/>
      <c r="C25" s="61"/>
      <c r="D25" s="68"/>
      <c r="E25" s="69"/>
      <c r="F25" s="51"/>
      <c r="G25" s="51"/>
      <c r="H25" s="51"/>
      <c r="I25" s="51"/>
      <c r="J25" s="51"/>
    </row>
    <row r="26" spans="1:11" ht="13.5" thickBot="1">
      <c r="A26" s="51"/>
      <c r="B26" s="64"/>
      <c r="C26" s="65"/>
      <c r="D26" s="86"/>
      <c r="E26" s="87"/>
      <c r="F26" s="51"/>
      <c r="G26" s="107"/>
      <c r="H26" s="51"/>
      <c r="I26" s="51"/>
      <c r="J26" s="51"/>
    </row>
    <row r="27" spans="1:11">
      <c r="G27" s="51"/>
    </row>
    <row r="28" spans="1:11">
      <c r="G28" s="51"/>
    </row>
    <row r="30" spans="1:11">
      <c r="G30" s="105"/>
      <c r="H30" s="105"/>
      <c r="I30" s="105"/>
      <c r="J30" s="92"/>
    </row>
    <row r="31" spans="1:11">
      <c r="G31" s="105"/>
      <c r="H31" s="105"/>
      <c r="I31" s="105"/>
    </row>
    <row r="32" spans="1:11">
      <c r="G32" s="105"/>
      <c r="H32" s="105"/>
      <c r="I32" s="105"/>
    </row>
    <row r="33" spans="4:8">
      <c r="G33" s="105"/>
      <c r="H33" s="92"/>
    </row>
    <row r="34" spans="4:8">
      <c r="G34" s="105"/>
    </row>
    <row r="35" spans="4:8">
      <c r="G35" s="105"/>
    </row>
    <row r="36" spans="4:8">
      <c r="G36" s="105"/>
    </row>
    <row r="37" spans="4:8">
      <c r="G37" s="105"/>
    </row>
    <row r="38" spans="4:8">
      <c r="E38" s="105"/>
      <c r="G38" s="105"/>
    </row>
    <row r="39" spans="4:8">
      <c r="E39" s="105"/>
      <c r="G39" s="105"/>
    </row>
    <row r="40" spans="4:8">
      <c r="E40" s="105"/>
      <c r="G40" s="105"/>
    </row>
    <row r="41" spans="4:8">
      <c r="E41" s="105"/>
      <c r="G41" s="105"/>
    </row>
    <row r="42" spans="4:8">
      <c r="E42" s="105"/>
      <c r="G42" s="105"/>
    </row>
    <row r="43" spans="4:8">
      <c r="E43" s="105"/>
      <c r="G43" s="105"/>
    </row>
    <row r="44" spans="4:8">
      <c r="E44" s="105"/>
    </row>
    <row r="45" spans="4:8">
      <c r="D45" s="105"/>
      <c r="E45" s="105"/>
    </row>
    <row r="46" spans="4:8">
      <c r="E46" s="105"/>
    </row>
    <row r="48" spans="4:8">
      <c r="E48" s="105"/>
    </row>
    <row r="49" spans="5:5">
      <c r="E49" s="105"/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H94"/>
  <sheetViews>
    <sheetView topLeftCell="A61" zoomScaleNormal="100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71093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125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6484403.4800000004</v>
      </c>
      <c r="E9" s="23">
        <f>E10+E11+E12+E13</f>
        <v>54627047.900000006</v>
      </c>
    </row>
    <row r="10" spans="2:5">
      <c r="B10" s="14" t="s">
        <v>5</v>
      </c>
      <c r="C10" s="93" t="s">
        <v>6</v>
      </c>
      <c r="D10" s="175">
        <f>4957071.17+1527332.31</f>
        <v>6484403.4800000004</v>
      </c>
      <c r="E10" s="226">
        <f>45729171.56+8897876.34</f>
        <v>54627047.900000006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342.36</v>
      </c>
      <c r="E16" s="23"/>
    </row>
    <row r="17" spans="2:7">
      <c r="B17" s="14" t="s">
        <v>5</v>
      </c>
      <c r="C17" s="93" t="s">
        <v>14</v>
      </c>
      <c r="D17" s="176">
        <v>342.36</v>
      </c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6484061.1200000001</v>
      </c>
      <c r="E20" s="229">
        <f>E9-E16</f>
        <v>54627047.900000006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472891.78</v>
      </c>
      <c r="E24" s="23">
        <f>D20</f>
        <v>6484061.1200000001</v>
      </c>
    </row>
    <row r="25" spans="2:7">
      <c r="B25" s="21" t="s">
        <v>25</v>
      </c>
      <c r="C25" s="22" t="s">
        <v>26</v>
      </c>
      <c r="D25" s="95">
        <v>5807585.0899999999</v>
      </c>
      <c r="E25" s="110">
        <v>47891758.850000001</v>
      </c>
      <c r="F25" s="105"/>
      <c r="G25" s="92"/>
    </row>
    <row r="26" spans="2:7">
      <c r="B26" s="24" t="s">
        <v>27</v>
      </c>
      <c r="C26" s="25" t="s">
        <v>28</v>
      </c>
      <c r="D26" s="96">
        <v>6173843.4299999997</v>
      </c>
      <c r="E26" s="111">
        <v>51910984.509999998</v>
      </c>
      <c r="F26" s="105"/>
    </row>
    <row r="27" spans="2:7">
      <c r="B27" s="26" t="s">
        <v>5</v>
      </c>
      <c r="C27" s="15" t="s">
        <v>29</v>
      </c>
      <c r="D27" s="175">
        <v>5376626.5599999996</v>
      </c>
      <c r="E27" s="231">
        <v>36425932.07</v>
      </c>
      <c r="F27" s="105"/>
    </row>
    <row r="28" spans="2:7">
      <c r="B28" s="26" t="s">
        <v>7</v>
      </c>
      <c r="C28" s="15" t="s">
        <v>30</v>
      </c>
      <c r="D28" s="175"/>
      <c r="E28" s="231"/>
      <c r="F28" s="105"/>
    </row>
    <row r="29" spans="2:7">
      <c r="B29" s="26" t="s">
        <v>9</v>
      </c>
      <c r="C29" s="15" t="s">
        <v>31</v>
      </c>
      <c r="D29" s="175">
        <v>797216.87</v>
      </c>
      <c r="E29" s="231">
        <v>15485052.439999999</v>
      </c>
      <c r="F29" s="105"/>
    </row>
    <row r="30" spans="2:7">
      <c r="B30" s="24" t="s">
        <v>32</v>
      </c>
      <c r="C30" s="27" t="s">
        <v>33</v>
      </c>
      <c r="D30" s="96">
        <v>366258.34</v>
      </c>
      <c r="E30" s="111">
        <v>4019225.66</v>
      </c>
      <c r="F30" s="105"/>
    </row>
    <row r="31" spans="2:7">
      <c r="B31" s="26" t="s">
        <v>5</v>
      </c>
      <c r="C31" s="15" t="s">
        <v>34</v>
      </c>
      <c r="D31" s="175">
        <v>171996.32</v>
      </c>
      <c r="E31" s="231">
        <v>1983005.26</v>
      </c>
      <c r="F31" s="105"/>
    </row>
    <row r="32" spans="2:7">
      <c r="B32" s="26" t="s">
        <v>7</v>
      </c>
      <c r="C32" s="15" t="s">
        <v>35</v>
      </c>
      <c r="D32" s="175"/>
      <c r="E32" s="231"/>
      <c r="F32" s="105"/>
    </row>
    <row r="33" spans="2:6">
      <c r="B33" s="26" t="s">
        <v>9</v>
      </c>
      <c r="C33" s="15" t="s">
        <v>36</v>
      </c>
      <c r="D33" s="175">
        <v>313.32</v>
      </c>
      <c r="E33" s="231">
        <v>22578.86</v>
      </c>
      <c r="F33" s="105"/>
    </row>
    <row r="34" spans="2:6">
      <c r="B34" s="26" t="s">
        <v>11</v>
      </c>
      <c r="C34" s="15" t="s">
        <v>37</v>
      </c>
      <c r="D34" s="175"/>
      <c r="E34" s="231"/>
      <c r="F34" s="105"/>
    </row>
    <row r="35" spans="2:6" ht="25.5">
      <c r="B35" s="26" t="s">
        <v>38</v>
      </c>
      <c r="C35" s="15" t="s">
        <v>39</v>
      </c>
      <c r="D35" s="175">
        <v>27353.53</v>
      </c>
      <c r="E35" s="231">
        <v>445690.8</v>
      </c>
      <c r="F35" s="105"/>
    </row>
    <row r="36" spans="2:6">
      <c r="B36" s="26" t="s">
        <v>40</v>
      </c>
      <c r="C36" s="15" t="s">
        <v>41</v>
      </c>
      <c r="D36" s="175"/>
      <c r="E36" s="231"/>
      <c r="F36" s="105"/>
    </row>
    <row r="37" spans="2:6" ht="13.5" thickBot="1">
      <c r="B37" s="28" t="s">
        <v>42</v>
      </c>
      <c r="C37" s="29" t="s">
        <v>43</v>
      </c>
      <c r="D37" s="175">
        <v>166595.17000000001</v>
      </c>
      <c r="E37" s="231">
        <v>1567950.74</v>
      </c>
      <c r="F37" s="105"/>
    </row>
    <row r="38" spans="2:6">
      <c r="B38" s="21" t="s">
        <v>44</v>
      </c>
      <c r="C38" s="22" t="s">
        <v>45</v>
      </c>
      <c r="D38" s="95">
        <v>203584.25</v>
      </c>
      <c r="E38" s="23">
        <v>251227.93</v>
      </c>
    </row>
    <row r="39" spans="2:6" ht="13.5" thickBot="1">
      <c r="B39" s="30" t="s">
        <v>46</v>
      </c>
      <c r="C39" s="31" t="s">
        <v>47</v>
      </c>
      <c r="D39" s="97">
        <v>6484061.1200000001</v>
      </c>
      <c r="E39" s="242">
        <f>E24+E25+E38</f>
        <v>54627047.899999999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4674.7190000000001</v>
      </c>
      <c r="E44" s="144">
        <v>58402.429400000001</v>
      </c>
    </row>
    <row r="45" spans="2:6" ht="13.5" thickBot="1">
      <c r="B45" s="41" t="s">
        <v>7</v>
      </c>
      <c r="C45" s="49" t="s">
        <v>52</v>
      </c>
      <c r="D45" s="143">
        <v>58402.429400000001</v>
      </c>
      <c r="E45" s="148">
        <v>459947.19439999998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101.15940000000001</v>
      </c>
      <c r="E47" s="150">
        <v>111.023825320526</v>
      </c>
    </row>
    <row r="48" spans="2:6">
      <c r="B48" s="39" t="s">
        <v>7</v>
      </c>
      <c r="C48" s="48" t="s">
        <v>54</v>
      </c>
      <c r="D48" s="160">
        <v>98.452200000000005</v>
      </c>
      <c r="E48" s="154">
        <v>109.0703</v>
      </c>
    </row>
    <row r="49" spans="2:8">
      <c r="B49" s="39" t="s">
        <v>9</v>
      </c>
      <c r="C49" s="48" t="s">
        <v>55</v>
      </c>
      <c r="D49" s="160">
        <v>111.79989999999999</v>
      </c>
      <c r="E49" s="154">
        <v>124.3875</v>
      </c>
    </row>
    <row r="50" spans="2:8" ht="13.5" thickBot="1">
      <c r="B50" s="41" t="s">
        <v>11</v>
      </c>
      <c r="C50" s="49" t="s">
        <v>52</v>
      </c>
      <c r="D50" s="143">
        <v>111.023825320526</v>
      </c>
      <c r="E50" s="152">
        <v>118.768085913124</v>
      </c>
      <c r="F50" s="134"/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967"/>
      <c r="C52" s="968" t="s">
        <v>56</v>
      </c>
      <c r="D52" s="969"/>
      <c r="E52" s="959"/>
    </row>
    <row r="53" spans="2:8" ht="23.25" customHeight="1" thickBot="1">
      <c r="B53" s="6368" t="s">
        <v>57</v>
      </c>
      <c r="C53" s="6369"/>
      <c r="D53" s="970" t="s">
        <v>58</v>
      </c>
      <c r="E53" s="971" t="s">
        <v>59</v>
      </c>
    </row>
    <row r="54" spans="2:8" ht="13.5" thickBot="1">
      <c r="B54" s="972" t="s">
        <v>27</v>
      </c>
      <c r="C54" s="961" t="s">
        <v>60</v>
      </c>
      <c r="D54" s="998">
        <v>54627047.900000006</v>
      </c>
      <c r="E54" s="999">
        <v>0.99999999999999989</v>
      </c>
    </row>
    <row r="55" spans="2:8" ht="25.5">
      <c r="B55" s="974" t="s">
        <v>5</v>
      </c>
      <c r="C55" s="975" t="s">
        <v>61</v>
      </c>
      <c r="D55" s="988">
        <v>0</v>
      </c>
      <c r="E55" s="989">
        <v>0</v>
      </c>
    </row>
    <row r="56" spans="2:8">
      <c r="B56" s="963" t="s">
        <v>268</v>
      </c>
      <c r="C56" s="245" t="s">
        <v>269</v>
      </c>
      <c r="D56" s="990">
        <v>0</v>
      </c>
      <c r="E56" s="991">
        <v>0</v>
      </c>
    </row>
    <row r="57" spans="2:8">
      <c r="B57" s="246" t="s">
        <v>270</v>
      </c>
      <c r="C57" s="245" t="s">
        <v>271</v>
      </c>
      <c r="D57" s="990">
        <v>0</v>
      </c>
      <c r="E57" s="991">
        <v>0</v>
      </c>
    </row>
    <row r="58" spans="2:8">
      <c r="B58" s="246" t="s">
        <v>272</v>
      </c>
      <c r="C58" s="245" t="s">
        <v>273</v>
      </c>
      <c r="D58" s="247">
        <v>0</v>
      </c>
      <c r="E58" s="991">
        <v>0</v>
      </c>
    </row>
    <row r="59" spans="2:8" ht="25.5">
      <c r="B59" s="963" t="s">
        <v>7</v>
      </c>
      <c r="C59" s="964" t="s">
        <v>62</v>
      </c>
      <c r="D59" s="990">
        <v>0</v>
      </c>
      <c r="E59" s="991">
        <v>0</v>
      </c>
    </row>
    <row r="60" spans="2:8">
      <c r="B60" s="963" t="s">
        <v>9</v>
      </c>
      <c r="C60" s="964" t="s">
        <v>63</v>
      </c>
      <c r="D60" s="990">
        <v>0</v>
      </c>
      <c r="E60" s="991">
        <v>0</v>
      </c>
    </row>
    <row r="61" spans="2:8" ht="24" customHeight="1">
      <c r="B61" s="963" t="s">
        <v>274</v>
      </c>
      <c r="C61" s="964" t="s">
        <v>275</v>
      </c>
      <c r="D61" s="990">
        <v>0</v>
      </c>
      <c r="E61" s="991">
        <v>0</v>
      </c>
    </row>
    <row r="62" spans="2:8">
      <c r="B62" s="963" t="s">
        <v>276</v>
      </c>
      <c r="C62" s="964" t="s">
        <v>16</v>
      </c>
      <c r="D62" s="990">
        <v>0</v>
      </c>
      <c r="E62" s="991">
        <v>0</v>
      </c>
    </row>
    <row r="63" spans="2:8">
      <c r="B63" s="963" t="s">
        <v>11</v>
      </c>
      <c r="C63" s="964" t="s">
        <v>64</v>
      </c>
      <c r="D63" s="990">
        <v>0</v>
      </c>
      <c r="E63" s="991">
        <v>0</v>
      </c>
    </row>
    <row r="64" spans="2:8">
      <c r="B64" s="963" t="s">
        <v>13</v>
      </c>
      <c r="C64" s="964" t="s">
        <v>275</v>
      </c>
      <c r="D64" s="990">
        <v>0</v>
      </c>
      <c r="E64" s="991">
        <v>0</v>
      </c>
    </row>
    <row r="65" spans="2:7">
      <c r="B65" s="963" t="s">
        <v>15</v>
      </c>
      <c r="C65" s="964" t="s">
        <v>16</v>
      </c>
      <c r="D65" s="990">
        <v>0</v>
      </c>
      <c r="E65" s="991">
        <v>0</v>
      </c>
    </row>
    <row r="66" spans="2:7">
      <c r="B66" s="963" t="s">
        <v>38</v>
      </c>
      <c r="C66" s="964" t="s">
        <v>65</v>
      </c>
      <c r="D66" s="990">
        <v>0</v>
      </c>
      <c r="E66" s="991">
        <v>0</v>
      </c>
    </row>
    <row r="67" spans="2:7">
      <c r="B67" s="976" t="s">
        <v>40</v>
      </c>
      <c r="C67" s="977" t="s">
        <v>66</v>
      </c>
      <c r="D67" s="1000">
        <v>45729171.560000002</v>
      </c>
      <c r="E67" s="1001">
        <v>0.83711592183622274</v>
      </c>
    </row>
    <row r="68" spans="2:7">
      <c r="B68" s="976" t="s">
        <v>277</v>
      </c>
      <c r="C68" s="977" t="s">
        <v>278</v>
      </c>
      <c r="D68" s="1002">
        <v>45729171.560000002</v>
      </c>
      <c r="E68" s="1003">
        <v>0.83711592183622274</v>
      </c>
    </row>
    <row r="69" spans="2:7">
      <c r="B69" s="976" t="s">
        <v>279</v>
      </c>
      <c r="C69" s="977" t="s">
        <v>280</v>
      </c>
      <c r="D69" s="992">
        <v>0</v>
      </c>
      <c r="E69" s="993">
        <v>0</v>
      </c>
    </row>
    <row r="70" spans="2:7">
      <c r="B70" s="976" t="s">
        <v>281</v>
      </c>
      <c r="C70" s="977" t="s">
        <v>282</v>
      </c>
      <c r="D70" s="992">
        <v>0</v>
      </c>
      <c r="E70" s="993">
        <v>0</v>
      </c>
    </row>
    <row r="71" spans="2:7">
      <c r="B71" s="976" t="s">
        <v>283</v>
      </c>
      <c r="C71" s="977" t="s">
        <v>284</v>
      </c>
      <c r="D71" s="992">
        <v>0</v>
      </c>
      <c r="E71" s="993">
        <v>0</v>
      </c>
    </row>
    <row r="72" spans="2:7" ht="25.5">
      <c r="B72" s="976" t="s">
        <v>42</v>
      </c>
      <c r="C72" s="977" t="s">
        <v>67</v>
      </c>
      <c r="D72" s="992">
        <v>0</v>
      </c>
      <c r="E72" s="993">
        <v>0</v>
      </c>
      <c r="G72" s="105"/>
    </row>
    <row r="73" spans="2:7">
      <c r="B73" s="976" t="s">
        <v>285</v>
      </c>
      <c r="C73" s="977" t="s">
        <v>286</v>
      </c>
      <c r="D73" s="992">
        <v>0</v>
      </c>
      <c r="E73" s="993">
        <v>0</v>
      </c>
    </row>
    <row r="74" spans="2:7">
      <c r="B74" s="976" t="s">
        <v>287</v>
      </c>
      <c r="C74" s="977" t="s">
        <v>288</v>
      </c>
      <c r="D74" s="992">
        <v>0</v>
      </c>
      <c r="E74" s="993">
        <v>0</v>
      </c>
    </row>
    <row r="75" spans="2:7">
      <c r="B75" s="976" t="s">
        <v>289</v>
      </c>
      <c r="C75" s="977" t="s">
        <v>290</v>
      </c>
      <c r="D75" s="990">
        <v>0</v>
      </c>
      <c r="E75" s="993">
        <v>0</v>
      </c>
    </row>
    <row r="76" spans="2:7">
      <c r="B76" s="976" t="s">
        <v>291</v>
      </c>
      <c r="C76" s="977" t="s">
        <v>292</v>
      </c>
      <c r="D76" s="992">
        <v>0</v>
      </c>
      <c r="E76" s="993">
        <v>0</v>
      </c>
    </row>
    <row r="77" spans="2:7">
      <c r="B77" s="976" t="s">
        <v>293</v>
      </c>
      <c r="C77" s="977" t="s">
        <v>294</v>
      </c>
      <c r="D77" s="992">
        <v>0</v>
      </c>
      <c r="E77" s="993">
        <v>0</v>
      </c>
    </row>
    <row r="78" spans="2:7">
      <c r="B78" s="976" t="s">
        <v>68</v>
      </c>
      <c r="C78" s="977" t="s">
        <v>69</v>
      </c>
      <c r="D78" s="992">
        <v>0</v>
      </c>
      <c r="E78" s="993">
        <v>0</v>
      </c>
    </row>
    <row r="79" spans="2:7">
      <c r="B79" s="963" t="s">
        <v>70</v>
      </c>
      <c r="C79" s="964" t="s">
        <v>71</v>
      </c>
      <c r="D79" s="990">
        <v>0</v>
      </c>
      <c r="E79" s="991">
        <v>0</v>
      </c>
    </row>
    <row r="80" spans="2:7">
      <c r="B80" s="963" t="s">
        <v>295</v>
      </c>
      <c r="C80" s="964" t="s">
        <v>296</v>
      </c>
      <c r="D80" s="990">
        <v>0</v>
      </c>
      <c r="E80" s="991">
        <v>0</v>
      </c>
    </row>
    <row r="81" spans="2:5">
      <c r="B81" s="963" t="s">
        <v>297</v>
      </c>
      <c r="C81" s="964" t="s">
        <v>298</v>
      </c>
      <c r="D81" s="990">
        <v>0</v>
      </c>
      <c r="E81" s="991">
        <v>0</v>
      </c>
    </row>
    <row r="82" spans="2:5">
      <c r="B82" s="963" t="s">
        <v>299</v>
      </c>
      <c r="C82" s="964" t="s">
        <v>300</v>
      </c>
      <c r="D82" s="990">
        <v>0</v>
      </c>
      <c r="E82" s="991">
        <v>0</v>
      </c>
    </row>
    <row r="83" spans="2:5">
      <c r="B83" s="963" t="s">
        <v>301</v>
      </c>
      <c r="C83" s="964" t="s">
        <v>302</v>
      </c>
      <c r="D83" s="990">
        <v>0</v>
      </c>
      <c r="E83" s="991">
        <v>0</v>
      </c>
    </row>
    <row r="84" spans="2:5">
      <c r="B84" s="963" t="s">
        <v>72</v>
      </c>
      <c r="C84" s="964" t="s">
        <v>73</v>
      </c>
      <c r="D84" s="990">
        <v>0</v>
      </c>
      <c r="E84" s="991">
        <v>0</v>
      </c>
    </row>
    <row r="85" spans="2:5">
      <c r="B85" s="963" t="s">
        <v>74</v>
      </c>
      <c r="C85" s="964" t="s">
        <v>75</v>
      </c>
      <c r="D85" s="1004">
        <v>8897876.3399999999</v>
      </c>
      <c r="E85" s="1005">
        <v>0.16288407816377715</v>
      </c>
    </row>
    <row r="86" spans="2:5" ht="13.5" thickBot="1">
      <c r="B86" s="978" t="s">
        <v>76</v>
      </c>
      <c r="C86" s="979" t="s">
        <v>77</v>
      </c>
      <c r="D86" s="994">
        <v>0</v>
      </c>
      <c r="E86" s="995">
        <v>0</v>
      </c>
    </row>
    <row r="87" spans="2:5" ht="26.25" thickBot="1">
      <c r="B87" s="980" t="s">
        <v>32</v>
      </c>
      <c r="C87" s="981" t="s">
        <v>78</v>
      </c>
      <c r="D87" s="982">
        <v>0</v>
      </c>
      <c r="E87" s="983">
        <v>0</v>
      </c>
    </row>
    <row r="88" spans="2:5" ht="13.5" thickBot="1">
      <c r="B88" s="960" t="s">
        <v>79</v>
      </c>
      <c r="C88" s="961" t="s">
        <v>80</v>
      </c>
      <c r="D88" s="962">
        <v>0</v>
      </c>
      <c r="E88" s="984">
        <v>0</v>
      </c>
    </row>
    <row r="89" spans="2:5" ht="13.5" thickBot="1">
      <c r="B89" s="960" t="s">
        <v>81</v>
      </c>
      <c r="C89" s="961" t="s">
        <v>82</v>
      </c>
      <c r="D89" s="962">
        <v>0</v>
      </c>
      <c r="E89" s="986">
        <v>0</v>
      </c>
    </row>
    <row r="90" spans="2:5" ht="13.5" thickBot="1">
      <c r="B90" s="960" t="s">
        <v>83</v>
      </c>
      <c r="C90" s="961" t="s">
        <v>84</v>
      </c>
      <c r="D90" s="962">
        <v>0</v>
      </c>
      <c r="E90" s="987">
        <v>0</v>
      </c>
    </row>
    <row r="91" spans="2:5">
      <c r="B91" s="960" t="s">
        <v>85</v>
      </c>
      <c r="C91" s="961" t="s">
        <v>86</v>
      </c>
      <c r="D91" s="1009">
        <v>54627047.900000006</v>
      </c>
      <c r="E91" s="1030">
        <v>0.99999999999999989</v>
      </c>
    </row>
    <row r="92" spans="2:5">
      <c r="B92" s="963" t="s">
        <v>5</v>
      </c>
      <c r="C92" s="964" t="s">
        <v>87</v>
      </c>
      <c r="D92" s="1035">
        <v>4622272.97</v>
      </c>
      <c r="E92" s="1036">
        <v>8.461509724013476E-2</v>
      </c>
    </row>
    <row r="93" spans="2:5">
      <c r="B93" s="963" t="s">
        <v>7</v>
      </c>
      <c r="C93" s="964" t="s">
        <v>88</v>
      </c>
      <c r="D93" s="1035">
        <v>50004774.93</v>
      </c>
      <c r="E93" s="1036">
        <v>0.91538490275986517</v>
      </c>
    </row>
    <row r="94" spans="2:5" ht="13.5" thickBot="1">
      <c r="B94" s="965" t="s">
        <v>9</v>
      </c>
      <c r="C94" s="966" t="s">
        <v>89</v>
      </c>
      <c r="D94" s="996">
        <v>0</v>
      </c>
      <c r="E94" s="99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H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6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126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2779827.36</v>
      </c>
      <c r="E9" s="23">
        <f>E10+E11+E12+E13</f>
        <v>4842874.79</v>
      </c>
    </row>
    <row r="10" spans="2:5">
      <c r="B10" s="14" t="s">
        <v>5</v>
      </c>
      <c r="C10" s="93" t="s">
        <v>6</v>
      </c>
      <c r="D10" s="175">
        <f>2448643.06+331184.3</f>
        <v>2779827.36</v>
      </c>
      <c r="E10" s="226">
        <f>4455971.41+386903.38</f>
        <v>4842874.79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361.6</v>
      </c>
      <c r="E16" s="23"/>
    </row>
    <row r="17" spans="2:7">
      <c r="B17" s="14" t="s">
        <v>5</v>
      </c>
      <c r="C17" s="93" t="s">
        <v>14</v>
      </c>
      <c r="D17" s="176">
        <v>361.6</v>
      </c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2779465.76</v>
      </c>
      <c r="E20" s="229">
        <f>E9-E16</f>
        <v>4842874.79</v>
      </c>
      <c r="F20" s="166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111165.29999999999</v>
      </c>
      <c r="E24" s="23">
        <f>D20</f>
        <v>2779465.76</v>
      </c>
    </row>
    <row r="25" spans="2:7">
      <c r="B25" s="21" t="s">
        <v>25</v>
      </c>
      <c r="C25" s="22" t="s">
        <v>26</v>
      </c>
      <c r="D25" s="95">
        <v>2681450.8600000003</v>
      </c>
      <c r="E25" s="110">
        <v>2585399.41</v>
      </c>
      <c r="F25" s="105"/>
      <c r="G25" s="92"/>
    </row>
    <row r="26" spans="2:7">
      <c r="B26" s="24" t="s">
        <v>27</v>
      </c>
      <c r="C26" s="25" t="s">
        <v>28</v>
      </c>
      <c r="D26" s="96">
        <v>2916272.95</v>
      </c>
      <c r="E26" s="111">
        <v>3733311.32</v>
      </c>
      <c r="F26" s="105"/>
    </row>
    <row r="27" spans="2:7">
      <c r="B27" s="26" t="s">
        <v>5</v>
      </c>
      <c r="C27" s="15" t="s">
        <v>29</v>
      </c>
      <c r="D27" s="175">
        <v>2563787.25</v>
      </c>
      <c r="E27" s="231">
        <v>3032574.29</v>
      </c>
      <c r="F27" s="105"/>
    </row>
    <row r="28" spans="2:7">
      <c r="B28" s="26" t="s">
        <v>7</v>
      </c>
      <c r="C28" s="15" t="s">
        <v>30</v>
      </c>
      <c r="D28" s="175"/>
      <c r="E28" s="231"/>
      <c r="F28" s="105"/>
    </row>
    <row r="29" spans="2:7">
      <c r="B29" s="26" t="s">
        <v>9</v>
      </c>
      <c r="C29" s="15" t="s">
        <v>31</v>
      </c>
      <c r="D29" s="175">
        <v>352485.7</v>
      </c>
      <c r="E29" s="231">
        <v>700737.03</v>
      </c>
      <c r="F29" s="105"/>
    </row>
    <row r="30" spans="2:7">
      <c r="B30" s="24" t="s">
        <v>32</v>
      </c>
      <c r="C30" s="27" t="s">
        <v>33</v>
      </c>
      <c r="D30" s="96">
        <v>234822.09000000003</v>
      </c>
      <c r="E30" s="111">
        <v>1147911.9100000001</v>
      </c>
      <c r="F30" s="105"/>
    </row>
    <row r="31" spans="2:7">
      <c r="B31" s="26" t="s">
        <v>5</v>
      </c>
      <c r="C31" s="15" t="s">
        <v>34</v>
      </c>
      <c r="D31" s="175">
        <v>113778.59</v>
      </c>
      <c r="E31" s="231">
        <v>324787.38</v>
      </c>
      <c r="F31" s="105"/>
    </row>
    <row r="32" spans="2:7">
      <c r="B32" s="26" t="s">
        <v>7</v>
      </c>
      <c r="C32" s="15" t="s">
        <v>35</v>
      </c>
      <c r="D32" s="175"/>
      <c r="E32" s="231"/>
      <c r="F32" s="105"/>
    </row>
    <row r="33" spans="2:6">
      <c r="B33" s="26" t="s">
        <v>9</v>
      </c>
      <c r="C33" s="15" t="s">
        <v>36</v>
      </c>
      <c r="D33" s="175">
        <v>154.38</v>
      </c>
      <c r="E33" s="231">
        <v>6160</v>
      </c>
      <c r="F33" s="105"/>
    </row>
    <row r="34" spans="2:6">
      <c r="B34" s="26" t="s">
        <v>11</v>
      </c>
      <c r="C34" s="15" t="s">
        <v>37</v>
      </c>
      <c r="D34" s="175"/>
      <c r="E34" s="231"/>
      <c r="F34" s="105"/>
    </row>
    <row r="35" spans="2:6" ht="25.5">
      <c r="B35" s="26" t="s">
        <v>38</v>
      </c>
      <c r="C35" s="15" t="s">
        <v>39</v>
      </c>
      <c r="D35" s="175">
        <v>11124.85</v>
      </c>
      <c r="E35" s="231">
        <v>76966.28</v>
      </c>
      <c r="F35" s="105"/>
    </row>
    <row r="36" spans="2:6">
      <c r="B36" s="26" t="s">
        <v>40</v>
      </c>
      <c r="C36" s="15" t="s">
        <v>41</v>
      </c>
      <c r="D36" s="175"/>
      <c r="E36" s="231"/>
      <c r="F36" s="105"/>
    </row>
    <row r="37" spans="2:6" ht="13.5" thickBot="1">
      <c r="B37" s="28" t="s">
        <v>42</v>
      </c>
      <c r="C37" s="29" t="s">
        <v>43</v>
      </c>
      <c r="D37" s="175">
        <v>109764.27</v>
      </c>
      <c r="E37" s="231">
        <v>739998.25</v>
      </c>
      <c r="F37" s="105"/>
    </row>
    <row r="38" spans="2:6">
      <c r="B38" s="21" t="s">
        <v>44</v>
      </c>
      <c r="C38" s="22" t="s">
        <v>45</v>
      </c>
      <c r="D38" s="95">
        <v>-13150.4</v>
      </c>
      <c r="E38" s="23">
        <v>-521990.38</v>
      </c>
    </row>
    <row r="39" spans="2:6" ht="13.5" thickBot="1">
      <c r="B39" s="30" t="s">
        <v>46</v>
      </c>
      <c r="C39" s="31" t="s">
        <v>47</v>
      </c>
      <c r="D39" s="97">
        <v>2779465.7600000002</v>
      </c>
      <c r="E39" s="242">
        <f>E24+E25+E38</f>
        <v>4842874.79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1100.4385</v>
      </c>
      <c r="E44" s="144">
        <v>25223.6767</v>
      </c>
    </row>
    <row r="45" spans="2:6" ht="13.5" thickBot="1">
      <c r="B45" s="41" t="s">
        <v>7</v>
      </c>
      <c r="C45" s="49" t="s">
        <v>52</v>
      </c>
      <c r="D45" s="143">
        <v>25223.6767</v>
      </c>
      <c r="E45" s="148">
        <v>47889.539799999999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101.01909999999999</v>
      </c>
      <c r="E47" s="150">
        <v>110.19272856442799</v>
      </c>
    </row>
    <row r="48" spans="2:6">
      <c r="B48" s="39" t="s">
        <v>7</v>
      </c>
      <c r="C48" s="48" t="s">
        <v>54</v>
      </c>
      <c r="D48" s="160">
        <v>97.820700000000002</v>
      </c>
      <c r="E48" s="154">
        <v>96.473600000000005</v>
      </c>
    </row>
    <row r="49" spans="2:8">
      <c r="B49" s="39" t="s">
        <v>9</v>
      </c>
      <c r="C49" s="48" t="s">
        <v>55</v>
      </c>
      <c r="D49" s="160">
        <v>112.9371</v>
      </c>
      <c r="E49" s="154">
        <v>119.289</v>
      </c>
    </row>
    <row r="50" spans="2:8" ht="13.5" thickBot="1">
      <c r="B50" s="41" t="s">
        <v>11</v>
      </c>
      <c r="C50" s="49" t="s">
        <v>52</v>
      </c>
      <c r="D50" s="143">
        <v>110.19272856442799</v>
      </c>
      <c r="E50" s="152">
        <v>101.125941285407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1014"/>
      <c r="C52" s="1015" t="s">
        <v>56</v>
      </c>
      <c r="D52" s="1016"/>
      <c r="E52" s="1006"/>
    </row>
    <row r="53" spans="2:8" ht="23.25" customHeight="1" thickBot="1">
      <c r="B53" s="6368" t="s">
        <v>57</v>
      </c>
      <c r="C53" s="6369"/>
      <c r="D53" s="1017" t="s">
        <v>58</v>
      </c>
      <c r="E53" s="1018" t="s">
        <v>59</v>
      </c>
    </row>
    <row r="54" spans="2:8" ht="13.5" thickBot="1">
      <c r="B54" s="1019" t="s">
        <v>27</v>
      </c>
      <c r="C54" s="1008" t="s">
        <v>60</v>
      </c>
      <c r="D54" s="1043">
        <v>4842874.79</v>
      </c>
      <c r="E54" s="1044">
        <v>1</v>
      </c>
    </row>
    <row r="55" spans="2:8" ht="25.5">
      <c r="B55" s="1020" t="s">
        <v>5</v>
      </c>
      <c r="C55" s="1021" t="s">
        <v>61</v>
      </c>
      <c r="D55" s="1033">
        <v>0</v>
      </c>
      <c r="E55" s="1034">
        <v>0</v>
      </c>
    </row>
    <row r="56" spans="2:8">
      <c r="B56" s="1010" t="s">
        <v>268</v>
      </c>
      <c r="C56" s="245" t="s">
        <v>269</v>
      </c>
      <c r="D56" s="1035">
        <v>0</v>
      </c>
      <c r="E56" s="1036">
        <v>0</v>
      </c>
    </row>
    <row r="57" spans="2:8">
      <c r="B57" s="246" t="s">
        <v>270</v>
      </c>
      <c r="C57" s="245" t="s">
        <v>271</v>
      </c>
      <c r="D57" s="1035">
        <v>0</v>
      </c>
      <c r="E57" s="1036">
        <v>0</v>
      </c>
    </row>
    <row r="58" spans="2:8">
      <c r="B58" s="246" t="s">
        <v>272</v>
      </c>
      <c r="C58" s="245" t="s">
        <v>273</v>
      </c>
      <c r="D58" s="247">
        <v>0</v>
      </c>
      <c r="E58" s="1036">
        <v>0</v>
      </c>
    </row>
    <row r="59" spans="2:8" ht="25.5">
      <c r="B59" s="1010" t="s">
        <v>7</v>
      </c>
      <c r="C59" s="1011" t="s">
        <v>62</v>
      </c>
      <c r="D59" s="1035">
        <v>0</v>
      </c>
      <c r="E59" s="1036">
        <v>0</v>
      </c>
    </row>
    <row r="60" spans="2:8">
      <c r="B60" s="1010" t="s">
        <v>9</v>
      </c>
      <c r="C60" s="1011" t="s">
        <v>63</v>
      </c>
      <c r="D60" s="1035">
        <v>0</v>
      </c>
      <c r="E60" s="1036">
        <v>0</v>
      </c>
    </row>
    <row r="61" spans="2:8" ht="24" customHeight="1">
      <c r="B61" s="1010" t="s">
        <v>274</v>
      </c>
      <c r="C61" s="1011" t="s">
        <v>275</v>
      </c>
      <c r="D61" s="1035">
        <v>0</v>
      </c>
      <c r="E61" s="1036">
        <v>0</v>
      </c>
    </row>
    <row r="62" spans="2:8">
      <c r="B62" s="1010" t="s">
        <v>276</v>
      </c>
      <c r="C62" s="1011" t="s">
        <v>16</v>
      </c>
      <c r="D62" s="1035">
        <v>0</v>
      </c>
      <c r="E62" s="1036">
        <v>0</v>
      </c>
    </row>
    <row r="63" spans="2:8">
      <c r="B63" s="1010" t="s">
        <v>11</v>
      </c>
      <c r="C63" s="1011" t="s">
        <v>64</v>
      </c>
      <c r="D63" s="1035">
        <v>0</v>
      </c>
      <c r="E63" s="1036">
        <v>0</v>
      </c>
    </row>
    <row r="64" spans="2:8">
      <c r="B64" s="1010" t="s">
        <v>13</v>
      </c>
      <c r="C64" s="1011" t="s">
        <v>275</v>
      </c>
      <c r="D64" s="1035">
        <v>0</v>
      </c>
      <c r="E64" s="1036">
        <v>0</v>
      </c>
    </row>
    <row r="65" spans="2:7">
      <c r="B65" s="1010" t="s">
        <v>15</v>
      </c>
      <c r="C65" s="1011" t="s">
        <v>16</v>
      </c>
      <c r="D65" s="1035">
        <v>0</v>
      </c>
      <c r="E65" s="1036">
        <v>0</v>
      </c>
    </row>
    <row r="66" spans="2:7">
      <c r="B66" s="1010" t="s">
        <v>38</v>
      </c>
      <c r="C66" s="1011" t="s">
        <v>65</v>
      </c>
      <c r="D66" s="1035">
        <v>0</v>
      </c>
      <c r="E66" s="1036">
        <v>0</v>
      </c>
    </row>
    <row r="67" spans="2:7">
      <c r="B67" s="1022" t="s">
        <v>40</v>
      </c>
      <c r="C67" s="1023" t="s">
        <v>66</v>
      </c>
      <c r="D67" s="1045">
        <v>4455971.41</v>
      </c>
      <c r="E67" s="1046">
        <v>0.92010873772765867</v>
      </c>
    </row>
    <row r="68" spans="2:7">
      <c r="B68" s="1022" t="s">
        <v>277</v>
      </c>
      <c r="C68" s="1023" t="s">
        <v>278</v>
      </c>
      <c r="D68" s="1047">
        <v>4455971.41</v>
      </c>
      <c r="E68" s="1048">
        <v>0.92010873772765867</v>
      </c>
    </row>
    <row r="69" spans="2:7">
      <c r="B69" s="1022" t="s">
        <v>279</v>
      </c>
      <c r="C69" s="1023" t="s">
        <v>280</v>
      </c>
      <c r="D69" s="1037">
        <v>0</v>
      </c>
      <c r="E69" s="1038">
        <v>0</v>
      </c>
    </row>
    <row r="70" spans="2:7">
      <c r="B70" s="1022" t="s">
        <v>281</v>
      </c>
      <c r="C70" s="1023" t="s">
        <v>282</v>
      </c>
      <c r="D70" s="1037">
        <v>0</v>
      </c>
      <c r="E70" s="1038">
        <v>0</v>
      </c>
    </row>
    <row r="71" spans="2:7">
      <c r="B71" s="1022" t="s">
        <v>283</v>
      </c>
      <c r="C71" s="1023" t="s">
        <v>284</v>
      </c>
      <c r="D71" s="1037">
        <v>0</v>
      </c>
      <c r="E71" s="1038">
        <v>0</v>
      </c>
      <c r="G71" s="105"/>
    </row>
    <row r="72" spans="2:7" ht="25.5">
      <c r="B72" s="1022" t="s">
        <v>42</v>
      </c>
      <c r="C72" s="1023" t="s">
        <v>67</v>
      </c>
      <c r="D72" s="1037">
        <v>0</v>
      </c>
      <c r="E72" s="1038">
        <v>0</v>
      </c>
    </row>
    <row r="73" spans="2:7">
      <c r="B73" s="1022" t="s">
        <v>285</v>
      </c>
      <c r="C73" s="1023" t="s">
        <v>286</v>
      </c>
      <c r="D73" s="1037">
        <v>0</v>
      </c>
      <c r="E73" s="1038">
        <v>0</v>
      </c>
    </row>
    <row r="74" spans="2:7">
      <c r="B74" s="1022" t="s">
        <v>287</v>
      </c>
      <c r="C74" s="1023" t="s">
        <v>288</v>
      </c>
      <c r="D74" s="1037">
        <v>0</v>
      </c>
      <c r="E74" s="1038">
        <v>0</v>
      </c>
    </row>
    <row r="75" spans="2:7">
      <c r="B75" s="1022" t="s">
        <v>289</v>
      </c>
      <c r="C75" s="1023" t="s">
        <v>290</v>
      </c>
      <c r="D75" s="1035">
        <v>0</v>
      </c>
      <c r="E75" s="1038">
        <v>0</v>
      </c>
    </row>
    <row r="76" spans="2:7">
      <c r="B76" s="1022" t="s">
        <v>291</v>
      </c>
      <c r="C76" s="1023" t="s">
        <v>292</v>
      </c>
      <c r="D76" s="1037">
        <v>0</v>
      </c>
      <c r="E76" s="1038">
        <v>0</v>
      </c>
    </row>
    <row r="77" spans="2:7">
      <c r="B77" s="1022" t="s">
        <v>293</v>
      </c>
      <c r="C77" s="1023" t="s">
        <v>294</v>
      </c>
      <c r="D77" s="1037">
        <v>0</v>
      </c>
      <c r="E77" s="1038">
        <v>0</v>
      </c>
    </row>
    <row r="78" spans="2:7">
      <c r="B78" s="1022" t="s">
        <v>68</v>
      </c>
      <c r="C78" s="1023" t="s">
        <v>69</v>
      </c>
      <c r="D78" s="1037">
        <v>0</v>
      </c>
      <c r="E78" s="1038">
        <v>0</v>
      </c>
    </row>
    <row r="79" spans="2:7">
      <c r="B79" s="1010" t="s">
        <v>70</v>
      </c>
      <c r="C79" s="1011" t="s">
        <v>71</v>
      </c>
      <c r="D79" s="1035">
        <v>0</v>
      </c>
      <c r="E79" s="1036">
        <v>0</v>
      </c>
    </row>
    <row r="80" spans="2:7">
      <c r="B80" s="1010" t="s">
        <v>295</v>
      </c>
      <c r="C80" s="1011" t="s">
        <v>296</v>
      </c>
      <c r="D80" s="1035">
        <v>0</v>
      </c>
      <c r="E80" s="1036">
        <v>0</v>
      </c>
    </row>
    <row r="81" spans="2:5">
      <c r="B81" s="1010" t="s">
        <v>297</v>
      </c>
      <c r="C81" s="1011" t="s">
        <v>298</v>
      </c>
      <c r="D81" s="1035">
        <v>0</v>
      </c>
      <c r="E81" s="1036">
        <v>0</v>
      </c>
    </row>
    <row r="82" spans="2:5">
      <c r="B82" s="1010" t="s">
        <v>299</v>
      </c>
      <c r="C82" s="1011" t="s">
        <v>300</v>
      </c>
      <c r="D82" s="1035">
        <v>0</v>
      </c>
      <c r="E82" s="1036">
        <v>0</v>
      </c>
    </row>
    <row r="83" spans="2:5">
      <c r="B83" s="1010" t="s">
        <v>301</v>
      </c>
      <c r="C83" s="1011" t="s">
        <v>302</v>
      </c>
      <c r="D83" s="1035">
        <v>0</v>
      </c>
      <c r="E83" s="1036">
        <v>0</v>
      </c>
    </row>
    <row r="84" spans="2:5">
      <c r="B84" s="1010" t="s">
        <v>72</v>
      </c>
      <c r="C84" s="1011" t="s">
        <v>73</v>
      </c>
      <c r="D84" s="1035">
        <v>0</v>
      </c>
      <c r="E84" s="1036">
        <v>0</v>
      </c>
    </row>
    <row r="85" spans="2:5">
      <c r="B85" s="1010" t="s">
        <v>74</v>
      </c>
      <c r="C85" s="1011" t="s">
        <v>75</v>
      </c>
      <c r="D85" s="1049">
        <v>386903.38</v>
      </c>
      <c r="E85" s="1050">
        <v>7.9891262272341348E-2</v>
      </c>
    </row>
    <row r="86" spans="2:5" ht="13.5" thickBot="1">
      <c r="B86" s="1024" t="s">
        <v>76</v>
      </c>
      <c r="C86" s="1025" t="s">
        <v>77</v>
      </c>
      <c r="D86" s="1039">
        <v>0</v>
      </c>
      <c r="E86" s="1040">
        <v>0</v>
      </c>
    </row>
    <row r="87" spans="2:5" ht="26.25" thickBot="1">
      <c r="B87" s="1026" t="s">
        <v>32</v>
      </c>
      <c r="C87" s="1027" t="s">
        <v>78</v>
      </c>
      <c r="D87" s="1028">
        <v>0</v>
      </c>
      <c r="E87" s="1029">
        <v>0</v>
      </c>
    </row>
    <row r="88" spans="2:5" ht="13.5" thickBot="1">
      <c r="B88" s="1007" t="s">
        <v>79</v>
      </c>
      <c r="C88" s="1008" t="s">
        <v>80</v>
      </c>
      <c r="D88" s="1009">
        <v>0</v>
      </c>
      <c r="E88" s="1030">
        <v>0</v>
      </c>
    </row>
    <row r="89" spans="2:5" ht="13.5" thickBot="1">
      <c r="B89" s="1007" t="s">
        <v>81</v>
      </c>
      <c r="C89" s="1008" t="s">
        <v>82</v>
      </c>
      <c r="D89" s="1009">
        <v>0</v>
      </c>
      <c r="E89" s="1031">
        <v>0</v>
      </c>
    </row>
    <row r="90" spans="2:5" ht="13.5" thickBot="1">
      <c r="B90" s="1007" t="s">
        <v>83</v>
      </c>
      <c r="C90" s="1008" t="s">
        <v>84</v>
      </c>
      <c r="D90" s="1009">
        <v>0</v>
      </c>
      <c r="E90" s="1032">
        <v>0</v>
      </c>
    </row>
    <row r="91" spans="2:5">
      <c r="B91" s="1007" t="s">
        <v>85</v>
      </c>
      <c r="C91" s="1008" t="s">
        <v>86</v>
      </c>
      <c r="D91" s="1054">
        <v>4842874.79</v>
      </c>
      <c r="E91" s="1075">
        <v>1</v>
      </c>
    </row>
    <row r="92" spans="2:5">
      <c r="B92" s="1010" t="s">
        <v>5</v>
      </c>
      <c r="C92" s="1011" t="s">
        <v>87</v>
      </c>
      <c r="D92" s="1080">
        <v>99817.4</v>
      </c>
      <c r="E92" s="1081">
        <v>2.0611187430678957E-2</v>
      </c>
    </row>
    <row r="93" spans="2:5">
      <c r="B93" s="1010" t="s">
        <v>7</v>
      </c>
      <c r="C93" s="1011" t="s">
        <v>88</v>
      </c>
      <c r="D93" s="1080">
        <v>4743057.3899999997</v>
      </c>
      <c r="E93" s="1081">
        <v>0.97938881256932098</v>
      </c>
    </row>
    <row r="94" spans="2:5" ht="13.5" thickBot="1">
      <c r="B94" s="1012" t="s">
        <v>9</v>
      </c>
      <c r="C94" s="1013" t="s">
        <v>89</v>
      </c>
      <c r="D94" s="1041">
        <v>0</v>
      </c>
      <c r="E94" s="1042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H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127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25185867.210000001</v>
      </c>
      <c r="E9" s="23">
        <f>E10+E11+E12+E13</f>
        <v>27005240.68</v>
      </c>
    </row>
    <row r="10" spans="2:5">
      <c r="B10" s="14" t="s">
        <v>5</v>
      </c>
      <c r="C10" s="93" t="s">
        <v>6</v>
      </c>
      <c r="D10" s="175">
        <f>23569963.85+1615903.36</f>
        <v>25185867.210000001</v>
      </c>
      <c r="E10" s="226">
        <f>25757118.64+1248122.04</f>
        <v>27005240.68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1672.74</v>
      </c>
      <c r="E16" s="23"/>
    </row>
    <row r="17" spans="2:7">
      <c r="B17" s="14" t="s">
        <v>5</v>
      </c>
      <c r="C17" s="93" t="s">
        <v>14</v>
      </c>
      <c r="D17" s="176">
        <v>1672.74</v>
      </c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25184194.470000003</v>
      </c>
      <c r="E20" s="229">
        <f>E9-E16</f>
        <v>27005240.68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746675.86</v>
      </c>
      <c r="E24" s="23">
        <f>D20</f>
        <v>25184194.470000003</v>
      </c>
    </row>
    <row r="25" spans="2:7">
      <c r="B25" s="21" t="s">
        <v>25</v>
      </c>
      <c r="C25" s="22" t="s">
        <v>26</v>
      </c>
      <c r="D25" s="95">
        <v>24730402.91</v>
      </c>
      <c r="E25" s="110">
        <v>2449711.09</v>
      </c>
      <c r="F25" s="142"/>
      <c r="G25" s="92"/>
    </row>
    <row r="26" spans="2:7">
      <c r="B26" s="24" t="s">
        <v>27</v>
      </c>
      <c r="C26" s="25" t="s">
        <v>28</v>
      </c>
      <c r="D26" s="96">
        <v>25965094.66</v>
      </c>
      <c r="E26" s="111">
        <v>13464380.800000001</v>
      </c>
      <c r="F26" s="105"/>
    </row>
    <row r="27" spans="2:7">
      <c r="B27" s="26" t="s">
        <v>5</v>
      </c>
      <c r="C27" s="15" t="s">
        <v>29</v>
      </c>
      <c r="D27" s="175">
        <v>22923230.34</v>
      </c>
      <c r="E27" s="231">
        <v>10709386.17</v>
      </c>
      <c r="F27" s="142"/>
    </row>
    <row r="28" spans="2:7">
      <c r="B28" s="26" t="s">
        <v>7</v>
      </c>
      <c r="C28" s="15" t="s">
        <v>30</v>
      </c>
      <c r="D28" s="175"/>
      <c r="E28" s="231"/>
      <c r="F28" s="105"/>
    </row>
    <row r="29" spans="2:7">
      <c r="B29" s="26" t="s">
        <v>9</v>
      </c>
      <c r="C29" s="15" t="s">
        <v>31</v>
      </c>
      <c r="D29" s="175">
        <v>3041864.32</v>
      </c>
      <c r="E29" s="231">
        <v>2754994.63</v>
      </c>
      <c r="F29" s="105"/>
    </row>
    <row r="30" spans="2:7">
      <c r="B30" s="24" t="s">
        <v>32</v>
      </c>
      <c r="C30" s="27" t="s">
        <v>33</v>
      </c>
      <c r="D30" s="96">
        <v>1234691.75</v>
      </c>
      <c r="E30" s="111">
        <v>11014669.710000001</v>
      </c>
      <c r="F30" s="105"/>
    </row>
    <row r="31" spans="2:7">
      <c r="B31" s="26" t="s">
        <v>5</v>
      </c>
      <c r="C31" s="15" t="s">
        <v>34</v>
      </c>
      <c r="D31" s="175">
        <v>391280.62</v>
      </c>
      <c r="E31" s="231">
        <v>2641227.54</v>
      </c>
      <c r="F31" s="105"/>
    </row>
    <row r="32" spans="2:7">
      <c r="B32" s="26" t="s">
        <v>7</v>
      </c>
      <c r="C32" s="15" t="s">
        <v>35</v>
      </c>
      <c r="D32" s="175"/>
      <c r="E32" s="231"/>
      <c r="F32" s="105"/>
    </row>
    <row r="33" spans="2:6">
      <c r="B33" s="26" t="s">
        <v>9</v>
      </c>
      <c r="C33" s="15" t="s">
        <v>36</v>
      </c>
      <c r="D33" s="175">
        <v>4674.55</v>
      </c>
      <c r="E33" s="231">
        <v>28377.79</v>
      </c>
      <c r="F33" s="105"/>
    </row>
    <row r="34" spans="2:6">
      <c r="B34" s="26" t="s">
        <v>11</v>
      </c>
      <c r="C34" s="15" t="s">
        <v>37</v>
      </c>
      <c r="D34" s="175"/>
      <c r="E34" s="231"/>
      <c r="F34" s="105"/>
    </row>
    <row r="35" spans="2:6" ht="25.5">
      <c r="B35" s="26" t="s">
        <v>38</v>
      </c>
      <c r="C35" s="15" t="s">
        <v>39</v>
      </c>
      <c r="D35" s="175">
        <v>138456.35999999999</v>
      </c>
      <c r="E35" s="231">
        <v>469200.51</v>
      </c>
      <c r="F35" s="105"/>
    </row>
    <row r="36" spans="2:6">
      <c r="B36" s="26" t="s">
        <v>40</v>
      </c>
      <c r="C36" s="15" t="s">
        <v>41</v>
      </c>
      <c r="D36" s="175"/>
      <c r="E36" s="231"/>
      <c r="F36" s="105"/>
    </row>
    <row r="37" spans="2:6" ht="13.5" thickBot="1">
      <c r="B37" s="28" t="s">
        <v>42</v>
      </c>
      <c r="C37" s="29" t="s">
        <v>43</v>
      </c>
      <c r="D37" s="175">
        <v>700280.22000000009</v>
      </c>
      <c r="E37" s="231">
        <v>7875863.8700000001</v>
      </c>
      <c r="F37" s="105"/>
    </row>
    <row r="38" spans="2:6">
      <c r="B38" s="21" t="s">
        <v>44</v>
      </c>
      <c r="C38" s="22" t="s">
        <v>45</v>
      </c>
      <c r="D38" s="95">
        <v>-292884.3</v>
      </c>
      <c r="E38" s="23">
        <v>-628664.88</v>
      </c>
    </row>
    <row r="39" spans="2:6" ht="13.5" thickBot="1">
      <c r="B39" s="30" t="s">
        <v>46</v>
      </c>
      <c r="C39" s="31" t="s">
        <v>47</v>
      </c>
      <c r="D39" s="97">
        <v>25184194.469999999</v>
      </c>
      <c r="E39" s="242">
        <f>E24+E25+E38</f>
        <v>27005240.680000003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7416.5038000000004</v>
      </c>
      <c r="E44" s="144">
        <v>244615.86189999999</v>
      </c>
    </row>
    <row r="45" spans="2:6" ht="13.5" thickBot="1">
      <c r="B45" s="41" t="s">
        <v>7</v>
      </c>
      <c r="C45" s="49" t="s">
        <v>52</v>
      </c>
      <c r="D45" s="143">
        <v>244615.86189999999</v>
      </c>
      <c r="E45" s="148">
        <v>268132.79440000001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100.6776</v>
      </c>
      <c r="E47" s="150">
        <v>102.954053242448</v>
      </c>
    </row>
    <row r="48" spans="2:6">
      <c r="B48" s="39" t="s">
        <v>7</v>
      </c>
      <c r="C48" s="48" t="s">
        <v>54</v>
      </c>
      <c r="D48" s="160">
        <v>99.598700000000008</v>
      </c>
      <c r="E48" s="154">
        <v>99.872699999999995</v>
      </c>
    </row>
    <row r="49" spans="2:8">
      <c r="B49" s="39" t="s">
        <v>9</v>
      </c>
      <c r="C49" s="48" t="s">
        <v>55</v>
      </c>
      <c r="D49" s="160">
        <v>105.3626</v>
      </c>
      <c r="E49" s="154">
        <v>107.0307</v>
      </c>
    </row>
    <row r="50" spans="2:8" ht="13.5" thickBot="1">
      <c r="B50" s="41" t="s">
        <v>11</v>
      </c>
      <c r="C50" s="49" t="s">
        <v>52</v>
      </c>
      <c r="D50" s="143">
        <v>102.954053242448</v>
      </c>
      <c r="E50" s="152">
        <v>100.715918544874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1059"/>
      <c r="C52" s="1060" t="s">
        <v>56</v>
      </c>
      <c r="D52" s="1061"/>
      <c r="E52" s="1051"/>
    </row>
    <row r="53" spans="2:8" ht="23.25" customHeight="1" thickBot="1">
      <c r="B53" s="6368" t="s">
        <v>57</v>
      </c>
      <c r="C53" s="6369"/>
      <c r="D53" s="1062" t="s">
        <v>58</v>
      </c>
      <c r="E53" s="1063" t="s">
        <v>59</v>
      </c>
    </row>
    <row r="54" spans="2:8" ht="13.5" thickBot="1">
      <c r="B54" s="1064" t="s">
        <v>27</v>
      </c>
      <c r="C54" s="1053" t="s">
        <v>60</v>
      </c>
      <c r="D54" s="1088">
        <v>27005240.68</v>
      </c>
      <c r="E54" s="1089">
        <v>1</v>
      </c>
    </row>
    <row r="55" spans="2:8" ht="25.5">
      <c r="B55" s="1065" t="s">
        <v>5</v>
      </c>
      <c r="C55" s="1066" t="s">
        <v>61</v>
      </c>
      <c r="D55" s="1078">
        <v>0</v>
      </c>
      <c r="E55" s="1079">
        <v>0</v>
      </c>
    </row>
    <row r="56" spans="2:8">
      <c r="B56" s="1055" t="s">
        <v>268</v>
      </c>
      <c r="C56" s="245" t="s">
        <v>269</v>
      </c>
      <c r="D56" s="1080">
        <v>0</v>
      </c>
      <c r="E56" s="1081">
        <v>0</v>
      </c>
    </row>
    <row r="57" spans="2:8">
      <c r="B57" s="246" t="s">
        <v>270</v>
      </c>
      <c r="C57" s="245" t="s">
        <v>271</v>
      </c>
      <c r="D57" s="1080">
        <v>0</v>
      </c>
      <c r="E57" s="1081">
        <v>0</v>
      </c>
    </row>
    <row r="58" spans="2:8">
      <c r="B58" s="246" t="s">
        <v>272</v>
      </c>
      <c r="C58" s="245" t="s">
        <v>273</v>
      </c>
      <c r="D58" s="247">
        <v>0</v>
      </c>
      <c r="E58" s="1081">
        <v>0</v>
      </c>
    </row>
    <row r="59" spans="2:8" ht="25.5">
      <c r="B59" s="1055" t="s">
        <v>7</v>
      </c>
      <c r="C59" s="1056" t="s">
        <v>62</v>
      </c>
      <c r="D59" s="1080">
        <v>0</v>
      </c>
      <c r="E59" s="1081">
        <v>0</v>
      </c>
    </row>
    <row r="60" spans="2:8">
      <c r="B60" s="1055" t="s">
        <v>9</v>
      </c>
      <c r="C60" s="1056" t="s">
        <v>63</v>
      </c>
      <c r="D60" s="1080">
        <v>0</v>
      </c>
      <c r="E60" s="1081">
        <v>0</v>
      </c>
    </row>
    <row r="61" spans="2:8" ht="24" customHeight="1">
      <c r="B61" s="1055" t="s">
        <v>274</v>
      </c>
      <c r="C61" s="1056" t="s">
        <v>275</v>
      </c>
      <c r="D61" s="1080">
        <v>0</v>
      </c>
      <c r="E61" s="1081">
        <v>0</v>
      </c>
    </row>
    <row r="62" spans="2:8">
      <c r="B62" s="1055" t="s">
        <v>276</v>
      </c>
      <c r="C62" s="1056" t="s">
        <v>16</v>
      </c>
      <c r="D62" s="1080">
        <v>0</v>
      </c>
      <c r="E62" s="1081">
        <v>0</v>
      </c>
    </row>
    <row r="63" spans="2:8">
      <c r="B63" s="1055" t="s">
        <v>11</v>
      </c>
      <c r="C63" s="1056" t="s">
        <v>64</v>
      </c>
      <c r="D63" s="1080">
        <v>0</v>
      </c>
      <c r="E63" s="1081">
        <v>0</v>
      </c>
    </row>
    <row r="64" spans="2:8">
      <c r="B64" s="1055" t="s">
        <v>13</v>
      </c>
      <c r="C64" s="1056" t="s">
        <v>275</v>
      </c>
      <c r="D64" s="1080">
        <v>0</v>
      </c>
      <c r="E64" s="1081">
        <v>0</v>
      </c>
    </row>
    <row r="65" spans="2:5">
      <c r="B65" s="1055" t="s">
        <v>15</v>
      </c>
      <c r="C65" s="1056" t="s">
        <v>16</v>
      </c>
      <c r="D65" s="1080">
        <v>0</v>
      </c>
      <c r="E65" s="1081">
        <v>0</v>
      </c>
    </row>
    <row r="66" spans="2:5">
      <c r="B66" s="1055" t="s">
        <v>38</v>
      </c>
      <c r="C66" s="1056" t="s">
        <v>65</v>
      </c>
      <c r="D66" s="1080">
        <v>0</v>
      </c>
      <c r="E66" s="1081">
        <v>0</v>
      </c>
    </row>
    <row r="67" spans="2:5">
      <c r="B67" s="1067" t="s">
        <v>40</v>
      </c>
      <c r="C67" s="1068" t="s">
        <v>66</v>
      </c>
      <c r="D67" s="1090">
        <v>25757118.640000001</v>
      </c>
      <c r="E67" s="1091">
        <v>0.95378222861296869</v>
      </c>
    </row>
    <row r="68" spans="2:5">
      <c r="B68" s="1067" t="s">
        <v>277</v>
      </c>
      <c r="C68" s="1068" t="s">
        <v>278</v>
      </c>
      <c r="D68" s="1092">
        <v>25757118.640000001</v>
      </c>
      <c r="E68" s="1093">
        <v>0.95378222861296869</v>
      </c>
    </row>
    <row r="69" spans="2:5">
      <c r="B69" s="1067" t="s">
        <v>279</v>
      </c>
      <c r="C69" s="1068" t="s">
        <v>280</v>
      </c>
      <c r="D69" s="1082">
        <v>0</v>
      </c>
      <c r="E69" s="1083">
        <v>0</v>
      </c>
    </row>
    <row r="70" spans="2:5">
      <c r="B70" s="1067" t="s">
        <v>281</v>
      </c>
      <c r="C70" s="1068" t="s">
        <v>282</v>
      </c>
      <c r="D70" s="1082">
        <v>0</v>
      </c>
      <c r="E70" s="1083">
        <v>0</v>
      </c>
    </row>
    <row r="71" spans="2:5">
      <c r="B71" s="1067" t="s">
        <v>283</v>
      </c>
      <c r="C71" s="1068" t="s">
        <v>284</v>
      </c>
      <c r="D71" s="1082">
        <v>0</v>
      </c>
      <c r="E71" s="1083">
        <v>0</v>
      </c>
    </row>
    <row r="72" spans="2:5" ht="25.5">
      <c r="B72" s="1067" t="s">
        <v>42</v>
      </c>
      <c r="C72" s="1068" t="s">
        <v>67</v>
      </c>
      <c r="D72" s="1082">
        <v>0</v>
      </c>
      <c r="E72" s="1083">
        <v>0</v>
      </c>
    </row>
    <row r="73" spans="2:5">
      <c r="B73" s="1067" t="s">
        <v>285</v>
      </c>
      <c r="C73" s="1068" t="s">
        <v>286</v>
      </c>
      <c r="D73" s="1082">
        <v>0</v>
      </c>
      <c r="E73" s="1083">
        <v>0</v>
      </c>
    </row>
    <row r="74" spans="2:5">
      <c r="B74" s="1067" t="s">
        <v>287</v>
      </c>
      <c r="C74" s="1068" t="s">
        <v>288</v>
      </c>
      <c r="D74" s="1082">
        <v>0</v>
      </c>
      <c r="E74" s="1083">
        <v>0</v>
      </c>
    </row>
    <row r="75" spans="2:5">
      <c r="B75" s="1067" t="s">
        <v>289</v>
      </c>
      <c r="C75" s="1068" t="s">
        <v>290</v>
      </c>
      <c r="D75" s="1080">
        <v>0</v>
      </c>
      <c r="E75" s="1083">
        <v>0</v>
      </c>
    </row>
    <row r="76" spans="2:5">
      <c r="B76" s="1067" t="s">
        <v>291</v>
      </c>
      <c r="C76" s="1068" t="s">
        <v>292</v>
      </c>
      <c r="D76" s="1082">
        <v>0</v>
      </c>
      <c r="E76" s="1083">
        <v>0</v>
      </c>
    </row>
    <row r="77" spans="2:5">
      <c r="B77" s="1067" t="s">
        <v>293</v>
      </c>
      <c r="C77" s="1068" t="s">
        <v>294</v>
      </c>
      <c r="D77" s="1082">
        <v>0</v>
      </c>
      <c r="E77" s="1083">
        <v>0</v>
      </c>
    </row>
    <row r="78" spans="2:5">
      <c r="B78" s="1067" t="s">
        <v>68</v>
      </c>
      <c r="C78" s="1068" t="s">
        <v>69</v>
      </c>
      <c r="D78" s="1082">
        <v>0</v>
      </c>
      <c r="E78" s="1083">
        <v>0</v>
      </c>
    </row>
    <row r="79" spans="2:5">
      <c r="B79" s="1055" t="s">
        <v>70</v>
      </c>
      <c r="C79" s="1056" t="s">
        <v>71</v>
      </c>
      <c r="D79" s="1080">
        <v>0</v>
      </c>
      <c r="E79" s="1081">
        <v>0</v>
      </c>
    </row>
    <row r="80" spans="2:5">
      <c r="B80" s="1055" t="s">
        <v>295</v>
      </c>
      <c r="C80" s="1056" t="s">
        <v>296</v>
      </c>
      <c r="D80" s="1080">
        <v>0</v>
      </c>
      <c r="E80" s="1081">
        <v>0</v>
      </c>
    </row>
    <row r="81" spans="2:5">
      <c r="B81" s="1055" t="s">
        <v>297</v>
      </c>
      <c r="C81" s="1056" t="s">
        <v>298</v>
      </c>
      <c r="D81" s="1080">
        <v>0</v>
      </c>
      <c r="E81" s="1081">
        <v>0</v>
      </c>
    </row>
    <row r="82" spans="2:5">
      <c r="B82" s="1055" t="s">
        <v>299</v>
      </c>
      <c r="C82" s="1056" t="s">
        <v>300</v>
      </c>
      <c r="D82" s="1080">
        <v>0</v>
      </c>
      <c r="E82" s="1081">
        <v>0</v>
      </c>
    </row>
    <row r="83" spans="2:5">
      <c r="B83" s="1055" t="s">
        <v>301</v>
      </c>
      <c r="C83" s="1056" t="s">
        <v>302</v>
      </c>
      <c r="D83" s="1080">
        <v>0</v>
      </c>
      <c r="E83" s="1081">
        <v>0</v>
      </c>
    </row>
    <row r="84" spans="2:5">
      <c r="B84" s="1055" t="s">
        <v>72</v>
      </c>
      <c r="C84" s="1056" t="s">
        <v>73</v>
      </c>
      <c r="D84" s="1080">
        <v>0</v>
      </c>
      <c r="E84" s="1081">
        <v>0</v>
      </c>
    </row>
    <row r="85" spans="2:5">
      <c r="B85" s="1055" t="s">
        <v>74</v>
      </c>
      <c r="C85" s="1056" t="s">
        <v>75</v>
      </c>
      <c r="D85" s="1094">
        <v>1248122.04</v>
      </c>
      <c r="E85" s="1095">
        <v>4.6217771387031391E-2</v>
      </c>
    </row>
    <row r="86" spans="2:5" ht="13.5" thickBot="1">
      <c r="B86" s="1069" t="s">
        <v>76</v>
      </c>
      <c r="C86" s="1070" t="s">
        <v>77</v>
      </c>
      <c r="D86" s="1084">
        <v>0</v>
      </c>
      <c r="E86" s="1085">
        <v>0</v>
      </c>
    </row>
    <row r="87" spans="2:5" ht="26.25" thickBot="1">
      <c r="B87" s="1071" t="s">
        <v>32</v>
      </c>
      <c r="C87" s="1072" t="s">
        <v>78</v>
      </c>
      <c r="D87" s="1073">
        <v>0</v>
      </c>
      <c r="E87" s="1074">
        <v>0</v>
      </c>
    </row>
    <row r="88" spans="2:5" ht="13.5" thickBot="1">
      <c r="B88" s="1052" t="s">
        <v>79</v>
      </c>
      <c r="C88" s="1053" t="s">
        <v>80</v>
      </c>
      <c r="D88" s="1054">
        <v>0</v>
      </c>
      <c r="E88" s="1075">
        <v>0</v>
      </c>
    </row>
    <row r="89" spans="2:5" ht="13.5" thickBot="1">
      <c r="B89" s="1052" t="s">
        <v>81</v>
      </c>
      <c r="C89" s="1053" t="s">
        <v>82</v>
      </c>
      <c r="D89" s="1054">
        <v>0</v>
      </c>
      <c r="E89" s="1076">
        <v>0</v>
      </c>
    </row>
    <row r="90" spans="2:5" ht="13.5" thickBot="1">
      <c r="B90" s="1052" t="s">
        <v>83</v>
      </c>
      <c r="C90" s="1053" t="s">
        <v>84</v>
      </c>
      <c r="D90" s="1054">
        <v>0</v>
      </c>
      <c r="E90" s="1077">
        <v>0</v>
      </c>
    </row>
    <row r="91" spans="2:5">
      <c r="B91" s="1052" t="s">
        <v>85</v>
      </c>
      <c r="C91" s="1053" t="s">
        <v>86</v>
      </c>
      <c r="D91" s="1099">
        <v>27005240.68</v>
      </c>
      <c r="E91" s="1120">
        <v>1</v>
      </c>
    </row>
    <row r="92" spans="2:5">
      <c r="B92" s="1055" t="s">
        <v>5</v>
      </c>
      <c r="C92" s="1056" t="s">
        <v>87</v>
      </c>
      <c r="D92" s="1123">
        <v>0</v>
      </c>
      <c r="E92" s="1124">
        <v>0</v>
      </c>
    </row>
    <row r="93" spans="2:5">
      <c r="B93" s="1055" t="s">
        <v>7</v>
      </c>
      <c r="C93" s="1056" t="s">
        <v>88</v>
      </c>
      <c r="D93" s="1123">
        <v>27005240.68</v>
      </c>
      <c r="E93" s="1124">
        <v>1</v>
      </c>
    </row>
    <row r="94" spans="2:5" ht="13.5" thickBot="1">
      <c r="B94" s="1057" t="s">
        <v>9</v>
      </c>
      <c r="C94" s="1058" t="s">
        <v>89</v>
      </c>
      <c r="D94" s="1086">
        <v>0</v>
      </c>
      <c r="E94" s="108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4"/>
  <sheetViews>
    <sheetView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0.7109375" customWidth="1"/>
    <col min="7" max="7" width="14.42578125" bestFit="1" customWidth="1"/>
    <col min="8" max="8" width="14.85546875" customWidth="1"/>
    <col min="9" max="9" width="13.855468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107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187711057.84</v>
      </c>
      <c r="E9" s="23">
        <f>E10+E11+E12+E13</f>
        <v>181915887.59</v>
      </c>
    </row>
    <row r="10" spans="2:5">
      <c r="B10" s="14" t="s">
        <v>5</v>
      </c>
      <c r="C10" s="93" t="s">
        <v>6</v>
      </c>
      <c r="D10" s="175">
        <f>186816683.8+260034.06</f>
        <v>187076717.86000001</v>
      </c>
      <c r="E10" s="226">
        <f>180902633.97+543448.32</f>
        <v>181446082.28999999</v>
      </c>
    </row>
    <row r="11" spans="2:5">
      <c r="B11" s="14" t="s">
        <v>7</v>
      </c>
      <c r="C11" s="93" t="s">
        <v>8</v>
      </c>
      <c r="D11" s="175">
        <v>20.059999999999999</v>
      </c>
      <c r="E11" s="226">
        <v>14.75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634319.92000000004</v>
      </c>
      <c r="E13" s="226">
        <f>E14</f>
        <v>469790.55</v>
      </c>
    </row>
    <row r="14" spans="2:5">
      <c r="B14" s="14" t="s">
        <v>13</v>
      </c>
      <c r="C14" s="93" t="s">
        <v>14</v>
      </c>
      <c r="D14" s="175">
        <v>634319.92000000004</v>
      </c>
      <c r="E14" s="226">
        <v>469790.55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251937.64</v>
      </c>
      <c r="E16" s="23">
        <f>E17+E18+E19</f>
        <v>347772.53</v>
      </c>
    </row>
    <row r="17" spans="2:9">
      <c r="B17" s="14" t="s">
        <v>5</v>
      </c>
      <c r="C17" s="93" t="s">
        <v>14</v>
      </c>
      <c r="D17" s="176">
        <v>251937.64</v>
      </c>
      <c r="E17" s="227">
        <v>347772.53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187459120.20000002</v>
      </c>
      <c r="E20" s="229">
        <f>E9-E16</f>
        <v>181568115.06</v>
      </c>
      <c r="F20" s="168"/>
      <c r="G20" s="105"/>
      <c r="H20" s="92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184965206.13999999</v>
      </c>
      <c r="E24" s="23">
        <f>D20</f>
        <v>187459120.20000002</v>
      </c>
      <c r="G24" s="147"/>
      <c r="I24" s="236"/>
    </row>
    <row r="25" spans="2:9">
      <c r="B25" s="21" t="s">
        <v>25</v>
      </c>
      <c r="C25" s="22" t="s">
        <v>26</v>
      </c>
      <c r="D25" s="95">
        <v>-558073.91999999806</v>
      </c>
      <c r="E25" s="110">
        <v>-328378.36000000313</v>
      </c>
      <c r="F25" s="105"/>
      <c r="G25" s="147"/>
      <c r="H25" s="105"/>
      <c r="I25" s="147"/>
    </row>
    <row r="26" spans="2:9">
      <c r="B26" s="24" t="s">
        <v>27</v>
      </c>
      <c r="C26" s="25" t="s">
        <v>28</v>
      </c>
      <c r="D26" s="96">
        <v>32671291.98</v>
      </c>
      <c r="E26" s="111">
        <v>30381410.84</v>
      </c>
      <c r="F26" s="105"/>
      <c r="G26" s="105"/>
      <c r="H26" s="105"/>
      <c r="I26" s="147"/>
    </row>
    <row r="27" spans="2:9">
      <c r="B27" s="26" t="s">
        <v>5</v>
      </c>
      <c r="C27" s="15" t="s">
        <v>29</v>
      </c>
      <c r="D27" s="175">
        <v>31735917.460000001</v>
      </c>
      <c r="E27" s="231">
        <v>29058441.559999999</v>
      </c>
      <c r="F27" s="105"/>
      <c r="G27" s="105"/>
      <c r="H27" s="105"/>
      <c r="I27" s="147"/>
    </row>
    <row r="28" spans="2:9">
      <c r="B28" s="26" t="s">
        <v>7</v>
      </c>
      <c r="C28" s="15" t="s">
        <v>30</v>
      </c>
      <c r="D28" s="175"/>
      <c r="E28" s="231"/>
      <c r="F28" s="105"/>
      <c r="G28" s="105"/>
      <c r="H28" s="105"/>
      <c r="I28" s="147"/>
    </row>
    <row r="29" spans="2:9">
      <c r="B29" s="26" t="s">
        <v>9</v>
      </c>
      <c r="C29" s="15" t="s">
        <v>31</v>
      </c>
      <c r="D29" s="175">
        <v>935374.52</v>
      </c>
      <c r="E29" s="231">
        <v>1322969.28</v>
      </c>
      <c r="F29" s="105"/>
      <c r="G29" s="105"/>
      <c r="H29" s="105"/>
      <c r="I29" s="147"/>
    </row>
    <row r="30" spans="2:9">
      <c r="B30" s="24" t="s">
        <v>32</v>
      </c>
      <c r="C30" s="27" t="s">
        <v>33</v>
      </c>
      <c r="D30" s="96">
        <v>33229365.899999999</v>
      </c>
      <c r="E30" s="111">
        <v>30709789.200000003</v>
      </c>
      <c r="F30" s="105"/>
      <c r="G30" s="105"/>
      <c r="H30" s="105"/>
      <c r="I30" s="147"/>
    </row>
    <row r="31" spans="2:9">
      <c r="B31" s="26" t="s">
        <v>5</v>
      </c>
      <c r="C31" s="15" t="s">
        <v>34</v>
      </c>
      <c r="D31" s="175">
        <v>24806760.859999999</v>
      </c>
      <c r="E31" s="231">
        <v>23526301.289999999</v>
      </c>
      <c r="F31" s="105"/>
      <c r="G31" s="105"/>
      <c r="H31" s="105"/>
      <c r="I31" s="147"/>
    </row>
    <row r="32" spans="2:9">
      <c r="B32" s="26" t="s">
        <v>7</v>
      </c>
      <c r="C32" s="15" t="s">
        <v>35</v>
      </c>
      <c r="D32" s="175"/>
      <c r="E32" s="231"/>
      <c r="F32" s="105"/>
      <c r="G32" s="105"/>
      <c r="H32" s="105"/>
      <c r="I32" s="147"/>
    </row>
    <row r="33" spans="2:9">
      <c r="B33" s="26" t="s">
        <v>9</v>
      </c>
      <c r="C33" s="15" t="s">
        <v>36</v>
      </c>
      <c r="D33" s="175">
        <v>5700992.2000000002</v>
      </c>
      <c r="E33" s="231">
        <v>4935405.92</v>
      </c>
      <c r="F33" s="105"/>
      <c r="G33" s="105"/>
      <c r="H33" s="105"/>
      <c r="I33" s="147"/>
    </row>
    <row r="34" spans="2:9">
      <c r="B34" s="26" t="s">
        <v>11</v>
      </c>
      <c r="C34" s="15" t="s">
        <v>37</v>
      </c>
      <c r="D34" s="175"/>
      <c r="E34" s="231"/>
      <c r="F34" s="105"/>
      <c r="G34" s="105"/>
      <c r="H34" s="105"/>
      <c r="I34" s="147"/>
    </row>
    <row r="35" spans="2:9" ht="25.5">
      <c r="B35" s="26" t="s">
        <v>38</v>
      </c>
      <c r="C35" s="15" t="s">
        <v>39</v>
      </c>
      <c r="D35" s="175"/>
      <c r="E35" s="231"/>
      <c r="F35" s="105"/>
      <c r="G35" s="105"/>
      <c r="H35" s="105"/>
      <c r="I35" s="147"/>
    </row>
    <row r="36" spans="2:9">
      <c r="B36" s="26" t="s">
        <v>40</v>
      </c>
      <c r="C36" s="15" t="s">
        <v>41</v>
      </c>
      <c r="D36" s="175"/>
      <c r="E36" s="231"/>
      <c r="F36" s="105"/>
      <c r="G36" s="105"/>
      <c r="H36" s="105"/>
      <c r="I36" s="147"/>
    </row>
    <row r="37" spans="2:9">
      <c r="B37" s="28" t="s">
        <v>42</v>
      </c>
      <c r="C37" s="29" t="s">
        <v>43</v>
      </c>
      <c r="D37" s="175">
        <v>2721612.84</v>
      </c>
      <c r="E37" s="231">
        <v>2248081.9900000002</v>
      </c>
      <c r="F37" s="105"/>
      <c r="G37" s="105"/>
      <c r="H37" s="105"/>
      <c r="I37" s="147"/>
    </row>
    <row r="38" spans="2:9">
      <c r="B38" s="21" t="s">
        <v>44</v>
      </c>
      <c r="C38" s="22" t="s">
        <v>45</v>
      </c>
      <c r="D38" s="95">
        <v>3051987.98</v>
      </c>
      <c r="E38" s="23">
        <v>-5562626.7800000003</v>
      </c>
      <c r="G38" s="147"/>
    </row>
    <row r="39" spans="2:9" ht="13.5" thickBot="1">
      <c r="B39" s="30" t="s">
        <v>46</v>
      </c>
      <c r="C39" s="31" t="s">
        <v>47</v>
      </c>
      <c r="D39" s="97">
        <v>187459120.19999999</v>
      </c>
      <c r="E39" s="242">
        <v>181568115.06</v>
      </c>
      <c r="F39" s="166"/>
      <c r="G39" s="105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46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37" t="s">
        <v>50</v>
      </c>
      <c r="D43" s="100"/>
      <c r="E43" s="44"/>
    </row>
    <row r="44" spans="2:9">
      <c r="B44" s="39" t="s">
        <v>5</v>
      </c>
      <c r="C44" s="40" t="s">
        <v>51</v>
      </c>
      <c r="D44" s="184">
        <v>9992906.7964999992</v>
      </c>
      <c r="E44" s="144">
        <v>9962316.2189000007</v>
      </c>
    </row>
    <row r="45" spans="2:9" ht="13.5" thickBot="1">
      <c r="B45" s="41" t="s">
        <v>7</v>
      </c>
      <c r="C45" s="42" t="s">
        <v>52</v>
      </c>
      <c r="D45" s="185">
        <v>9962316.2189000007</v>
      </c>
      <c r="E45" s="148">
        <v>9943050.125</v>
      </c>
    </row>
    <row r="46" spans="2:9">
      <c r="B46" s="36" t="s">
        <v>32</v>
      </c>
      <c r="C46" s="37" t="s">
        <v>53</v>
      </c>
      <c r="D46" s="191"/>
      <c r="E46" s="149"/>
    </row>
    <row r="47" spans="2:9">
      <c r="B47" s="39" t="s">
        <v>5</v>
      </c>
      <c r="C47" s="40" t="s">
        <v>51</v>
      </c>
      <c r="D47" s="184">
        <v>18.509599999999999</v>
      </c>
      <c r="E47" s="150">
        <v>18.816820916039699</v>
      </c>
      <c r="H47" s="92"/>
    </row>
    <row r="48" spans="2:9">
      <c r="B48" s="39" t="s">
        <v>7</v>
      </c>
      <c r="C48" s="40" t="s">
        <v>54</v>
      </c>
      <c r="D48" s="184">
        <v>18.279399999999999</v>
      </c>
      <c r="E48" s="150">
        <v>17.806899999999999</v>
      </c>
    </row>
    <row r="49" spans="2:8">
      <c r="B49" s="39" t="s">
        <v>9</v>
      </c>
      <c r="C49" s="40" t="s">
        <v>55</v>
      </c>
      <c r="D49" s="184">
        <v>19.1493</v>
      </c>
      <c r="E49" s="150">
        <v>19.678699999999999</v>
      </c>
    </row>
    <row r="50" spans="2:8" ht="13.5" thickBot="1">
      <c r="B50" s="41" t="s">
        <v>11</v>
      </c>
      <c r="C50" s="42" t="s">
        <v>52</v>
      </c>
      <c r="D50" s="185">
        <v>18.816820916039699</v>
      </c>
      <c r="E50" s="152">
        <v>18.2608065711626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296"/>
      <c r="C52" s="297" t="s">
        <v>56</v>
      </c>
      <c r="D52" s="298"/>
      <c r="E52" s="288"/>
    </row>
    <row r="53" spans="2:8" ht="23.25" customHeight="1" thickBot="1">
      <c r="B53" s="6368" t="s">
        <v>57</v>
      </c>
      <c r="C53" s="6369"/>
      <c r="D53" s="299" t="s">
        <v>58</v>
      </c>
      <c r="E53" s="300" t="s">
        <v>59</v>
      </c>
    </row>
    <row r="54" spans="2:8" ht="13.5" thickBot="1">
      <c r="B54" s="301" t="s">
        <v>27</v>
      </c>
      <c r="C54" s="290" t="s">
        <v>60</v>
      </c>
      <c r="D54" s="324">
        <v>181446082.28999999</v>
      </c>
      <c r="E54" s="325">
        <v>0.99932789537436306</v>
      </c>
    </row>
    <row r="55" spans="2:8" ht="25.5">
      <c r="B55" s="303" t="s">
        <v>5</v>
      </c>
      <c r="C55" s="304" t="s">
        <v>61</v>
      </c>
      <c r="D55" s="314">
        <v>0</v>
      </c>
      <c r="E55" s="315">
        <v>0</v>
      </c>
    </row>
    <row r="56" spans="2:8">
      <c r="B56" s="292" t="s">
        <v>268</v>
      </c>
      <c r="C56" s="245" t="s">
        <v>269</v>
      </c>
      <c r="D56" s="316">
        <v>0</v>
      </c>
      <c r="E56" s="317">
        <v>0</v>
      </c>
    </row>
    <row r="57" spans="2:8">
      <c r="B57" s="246" t="s">
        <v>270</v>
      </c>
      <c r="C57" s="245" t="s">
        <v>271</v>
      </c>
      <c r="D57" s="316">
        <v>0</v>
      </c>
      <c r="E57" s="317">
        <v>0</v>
      </c>
    </row>
    <row r="58" spans="2:8">
      <c r="B58" s="246" t="s">
        <v>272</v>
      </c>
      <c r="C58" s="245" t="s">
        <v>273</v>
      </c>
      <c r="D58" s="247">
        <v>0</v>
      </c>
      <c r="E58" s="317">
        <v>0</v>
      </c>
    </row>
    <row r="59" spans="2:8" ht="25.5">
      <c r="B59" s="292" t="s">
        <v>7</v>
      </c>
      <c r="C59" s="293" t="s">
        <v>62</v>
      </c>
      <c r="D59" s="316">
        <v>0</v>
      </c>
      <c r="E59" s="317">
        <v>0</v>
      </c>
    </row>
    <row r="60" spans="2:8">
      <c r="B60" s="292" t="s">
        <v>9</v>
      </c>
      <c r="C60" s="293" t="s">
        <v>63</v>
      </c>
      <c r="D60" s="316">
        <v>0</v>
      </c>
      <c r="E60" s="317">
        <v>0</v>
      </c>
      <c r="G60" s="105"/>
      <c r="H60" s="105"/>
    </row>
    <row r="61" spans="2:8" ht="24" customHeight="1">
      <c r="B61" s="292" t="s">
        <v>274</v>
      </c>
      <c r="C61" s="293" t="s">
        <v>275</v>
      </c>
      <c r="D61" s="316">
        <v>0</v>
      </c>
      <c r="E61" s="317">
        <v>0</v>
      </c>
    </row>
    <row r="62" spans="2:8">
      <c r="B62" s="292" t="s">
        <v>276</v>
      </c>
      <c r="C62" s="293" t="s">
        <v>16</v>
      </c>
      <c r="D62" s="316">
        <v>0</v>
      </c>
      <c r="E62" s="317">
        <v>0</v>
      </c>
    </row>
    <row r="63" spans="2:8">
      <c r="B63" s="292" t="s">
        <v>11</v>
      </c>
      <c r="C63" s="293" t="s">
        <v>64</v>
      </c>
      <c r="D63" s="316">
        <v>0</v>
      </c>
      <c r="E63" s="317">
        <v>0</v>
      </c>
    </row>
    <row r="64" spans="2:8">
      <c r="B64" s="292" t="s">
        <v>13</v>
      </c>
      <c r="C64" s="293" t="s">
        <v>275</v>
      </c>
      <c r="D64" s="316">
        <v>0</v>
      </c>
      <c r="E64" s="317">
        <v>0</v>
      </c>
    </row>
    <row r="65" spans="2:8">
      <c r="B65" s="292" t="s">
        <v>15</v>
      </c>
      <c r="C65" s="293" t="s">
        <v>16</v>
      </c>
      <c r="D65" s="316">
        <v>0</v>
      </c>
      <c r="E65" s="317">
        <v>0</v>
      </c>
      <c r="G65" s="105"/>
      <c r="H65" s="105"/>
    </row>
    <row r="66" spans="2:8">
      <c r="B66" s="292" t="s">
        <v>38</v>
      </c>
      <c r="C66" s="293" t="s">
        <v>65</v>
      </c>
      <c r="D66" s="316">
        <v>0</v>
      </c>
      <c r="E66" s="317">
        <v>0</v>
      </c>
    </row>
    <row r="67" spans="2:8">
      <c r="B67" s="305" t="s">
        <v>40</v>
      </c>
      <c r="C67" s="306" t="s">
        <v>66</v>
      </c>
      <c r="D67" s="326">
        <v>180902633.97</v>
      </c>
      <c r="E67" s="327">
        <v>0.99633481302716564</v>
      </c>
    </row>
    <row r="68" spans="2:8">
      <c r="B68" s="305" t="s">
        <v>277</v>
      </c>
      <c r="C68" s="306" t="s">
        <v>278</v>
      </c>
      <c r="D68" s="328">
        <v>180902633.97</v>
      </c>
      <c r="E68" s="329">
        <v>0.99633481302716564</v>
      </c>
      <c r="G68" s="105"/>
      <c r="H68" s="105"/>
    </row>
    <row r="69" spans="2:8">
      <c r="B69" s="305" t="s">
        <v>279</v>
      </c>
      <c r="C69" s="306" t="s">
        <v>280</v>
      </c>
      <c r="D69" s="318">
        <v>0</v>
      </c>
      <c r="E69" s="319">
        <v>0</v>
      </c>
      <c r="G69" s="105"/>
      <c r="H69" s="105"/>
    </row>
    <row r="70" spans="2:8">
      <c r="B70" s="305" t="s">
        <v>281</v>
      </c>
      <c r="C70" s="306" t="s">
        <v>282</v>
      </c>
      <c r="D70" s="318">
        <v>0</v>
      </c>
      <c r="E70" s="319">
        <v>0</v>
      </c>
      <c r="G70" s="105"/>
      <c r="H70" s="105"/>
    </row>
    <row r="71" spans="2:8">
      <c r="B71" s="305" t="s">
        <v>283</v>
      </c>
      <c r="C71" s="306" t="s">
        <v>284</v>
      </c>
      <c r="D71" s="318">
        <v>0</v>
      </c>
      <c r="E71" s="319">
        <v>0</v>
      </c>
      <c r="G71" s="92"/>
    </row>
    <row r="72" spans="2:8" ht="25.5">
      <c r="B72" s="305" t="s">
        <v>42</v>
      </c>
      <c r="C72" s="306" t="s">
        <v>67</v>
      </c>
      <c r="D72" s="318">
        <v>0</v>
      </c>
      <c r="E72" s="319">
        <v>0</v>
      </c>
      <c r="G72" s="92"/>
    </row>
    <row r="73" spans="2:8">
      <c r="B73" s="305" t="s">
        <v>285</v>
      </c>
      <c r="C73" s="306" t="s">
        <v>286</v>
      </c>
      <c r="D73" s="318">
        <v>0</v>
      </c>
      <c r="E73" s="319">
        <v>0</v>
      </c>
    </row>
    <row r="74" spans="2:8">
      <c r="B74" s="305" t="s">
        <v>287</v>
      </c>
      <c r="C74" s="306" t="s">
        <v>288</v>
      </c>
      <c r="D74" s="318">
        <v>0</v>
      </c>
      <c r="E74" s="319">
        <v>0</v>
      </c>
    </row>
    <row r="75" spans="2:8">
      <c r="B75" s="305" t="s">
        <v>289</v>
      </c>
      <c r="C75" s="306" t="s">
        <v>290</v>
      </c>
      <c r="D75" s="316">
        <v>0</v>
      </c>
      <c r="E75" s="319">
        <v>0</v>
      </c>
    </row>
    <row r="76" spans="2:8">
      <c r="B76" s="305" t="s">
        <v>291</v>
      </c>
      <c r="C76" s="306" t="s">
        <v>292</v>
      </c>
      <c r="D76" s="318">
        <v>0</v>
      </c>
      <c r="E76" s="319">
        <v>0</v>
      </c>
    </row>
    <row r="77" spans="2:8">
      <c r="B77" s="305" t="s">
        <v>293</v>
      </c>
      <c r="C77" s="306" t="s">
        <v>294</v>
      </c>
      <c r="D77" s="318">
        <v>0</v>
      </c>
      <c r="E77" s="319">
        <v>0</v>
      </c>
    </row>
    <row r="78" spans="2:8">
      <c r="B78" s="305" t="s">
        <v>68</v>
      </c>
      <c r="C78" s="306" t="s">
        <v>69</v>
      </c>
      <c r="D78" s="318">
        <v>0</v>
      </c>
      <c r="E78" s="319">
        <v>0</v>
      </c>
    </row>
    <row r="79" spans="2:8">
      <c r="B79" s="292" t="s">
        <v>70</v>
      </c>
      <c r="C79" s="293" t="s">
        <v>71</v>
      </c>
      <c r="D79" s="316">
        <v>0</v>
      </c>
      <c r="E79" s="317">
        <v>0</v>
      </c>
    </row>
    <row r="80" spans="2:8">
      <c r="B80" s="292" t="s">
        <v>295</v>
      </c>
      <c r="C80" s="293" t="s">
        <v>296</v>
      </c>
      <c r="D80" s="316">
        <v>0</v>
      </c>
      <c r="E80" s="317">
        <v>0</v>
      </c>
    </row>
    <row r="81" spans="2:5">
      <c r="B81" s="292" t="s">
        <v>297</v>
      </c>
      <c r="C81" s="293" t="s">
        <v>298</v>
      </c>
      <c r="D81" s="316">
        <v>0</v>
      </c>
      <c r="E81" s="317">
        <v>0</v>
      </c>
    </row>
    <row r="82" spans="2:5">
      <c r="B82" s="292" t="s">
        <v>299</v>
      </c>
      <c r="C82" s="293" t="s">
        <v>300</v>
      </c>
      <c r="D82" s="316">
        <v>0</v>
      </c>
      <c r="E82" s="317">
        <v>0</v>
      </c>
    </row>
    <row r="83" spans="2:5">
      <c r="B83" s="292" t="s">
        <v>301</v>
      </c>
      <c r="C83" s="293" t="s">
        <v>302</v>
      </c>
      <c r="D83" s="316">
        <v>0</v>
      </c>
      <c r="E83" s="317">
        <v>0</v>
      </c>
    </row>
    <row r="84" spans="2:5">
      <c r="B84" s="292" t="s">
        <v>72</v>
      </c>
      <c r="C84" s="293" t="s">
        <v>73</v>
      </c>
      <c r="D84" s="316">
        <v>0</v>
      </c>
      <c r="E84" s="317">
        <v>0</v>
      </c>
    </row>
    <row r="85" spans="2:5">
      <c r="B85" s="292" t="s">
        <v>74</v>
      </c>
      <c r="C85" s="293" t="s">
        <v>75</v>
      </c>
      <c r="D85" s="330">
        <v>543448.31999999995</v>
      </c>
      <c r="E85" s="331">
        <v>2.9930823471974416E-3</v>
      </c>
    </row>
    <row r="86" spans="2:5" ht="13.5" thickBot="1">
      <c r="B86" s="307" t="s">
        <v>76</v>
      </c>
      <c r="C86" s="308" t="s">
        <v>77</v>
      </c>
      <c r="D86" s="320">
        <v>0</v>
      </c>
      <c r="E86" s="321">
        <v>0</v>
      </c>
    </row>
    <row r="87" spans="2:5" ht="26.25" thickBot="1">
      <c r="B87" s="309" t="s">
        <v>32</v>
      </c>
      <c r="C87" s="310" t="s">
        <v>78</v>
      </c>
      <c r="D87" s="311">
        <v>0</v>
      </c>
      <c r="E87" s="312">
        <v>0</v>
      </c>
    </row>
    <row r="88" spans="2:5" ht="13.5" thickBot="1">
      <c r="B88" s="289" t="s">
        <v>79</v>
      </c>
      <c r="C88" s="290" t="s">
        <v>80</v>
      </c>
      <c r="D88" s="335">
        <v>14.75</v>
      </c>
      <c r="E88" s="358">
        <v>0</v>
      </c>
    </row>
    <row r="89" spans="2:5" ht="13.5" thickBot="1">
      <c r="B89" s="289" t="s">
        <v>81</v>
      </c>
      <c r="C89" s="290" t="s">
        <v>82</v>
      </c>
      <c r="D89" s="335">
        <v>469790.55</v>
      </c>
      <c r="E89" s="346">
        <v>2.587406659174468E-3</v>
      </c>
    </row>
    <row r="90" spans="2:5" ht="13.5" thickBot="1">
      <c r="B90" s="289" t="s">
        <v>83</v>
      </c>
      <c r="C90" s="290" t="s">
        <v>84</v>
      </c>
      <c r="D90" s="335">
        <v>347772.53</v>
      </c>
      <c r="E90" s="346">
        <v>1.9153832702678939E-3</v>
      </c>
    </row>
    <row r="91" spans="2:5">
      <c r="B91" s="289" t="s">
        <v>85</v>
      </c>
      <c r="C91" s="290" t="s">
        <v>86</v>
      </c>
      <c r="D91" s="335">
        <v>181568115.06</v>
      </c>
      <c r="E91" s="357">
        <v>0.99999991876326977</v>
      </c>
    </row>
    <row r="92" spans="2:5">
      <c r="B92" s="292" t="s">
        <v>5</v>
      </c>
      <c r="C92" s="293" t="s">
        <v>87</v>
      </c>
      <c r="D92" s="361">
        <v>181568115.06</v>
      </c>
      <c r="E92" s="362">
        <v>0.99999991876326977</v>
      </c>
    </row>
    <row r="93" spans="2:5">
      <c r="B93" s="292" t="s">
        <v>7</v>
      </c>
      <c r="C93" s="293" t="s">
        <v>88</v>
      </c>
      <c r="D93" s="316">
        <v>0</v>
      </c>
      <c r="E93" s="317">
        <v>0</v>
      </c>
    </row>
    <row r="94" spans="2:5" ht="13.5" thickBot="1">
      <c r="B94" s="294" t="s">
        <v>9</v>
      </c>
      <c r="C94" s="295" t="s">
        <v>89</v>
      </c>
      <c r="D94" s="322">
        <v>0</v>
      </c>
      <c r="E94" s="32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7109375" customWidth="1"/>
    <col min="7" max="7" width="15" bestFit="1" customWidth="1"/>
    <col min="8" max="8" width="12.855468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90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29745631.940000001</v>
      </c>
      <c r="E9" s="23">
        <f>E10+E11+E12+E13</f>
        <v>25268547.350000001</v>
      </c>
    </row>
    <row r="10" spans="2:5">
      <c r="B10" s="14" t="s">
        <v>5</v>
      </c>
      <c r="C10" s="93" t="s">
        <v>6</v>
      </c>
      <c r="D10" s="175">
        <v>29745165.690000001</v>
      </c>
      <c r="E10" s="226">
        <v>25268459.43</v>
      </c>
    </row>
    <row r="11" spans="2:5">
      <c r="B11" s="14" t="s">
        <v>7</v>
      </c>
      <c r="C11" s="93" t="s">
        <v>8</v>
      </c>
      <c r="D11" s="175">
        <v>466.25</v>
      </c>
      <c r="E11" s="226">
        <v>87.92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59801.68</v>
      </c>
      <c r="E16" s="23">
        <f>E17+E18+E19</f>
        <v>65206.49</v>
      </c>
    </row>
    <row r="17" spans="2:8">
      <c r="B17" s="14" t="s">
        <v>5</v>
      </c>
      <c r="C17" s="93" t="s">
        <v>14</v>
      </c>
      <c r="D17" s="176">
        <v>59801.68</v>
      </c>
      <c r="E17" s="227">
        <v>65206.49</v>
      </c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29685830.260000002</v>
      </c>
      <c r="E20" s="229">
        <f>E9-E16</f>
        <v>25203340.860000003</v>
      </c>
      <c r="F20" s="168"/>
      <c r="G20" s="105"/>
      <c r="H20" s="92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34159993.980000004</v>
      </c>
      <c r="E24" s="23">
        <f>D20</f>
        <v>29685830.260000002</v>
      </c>
    </row>
    <row r="25" spans="2:8">
      <c r="B25" s="21" t="s">
        <v>25</v>
      </c>
      <c r="C25" s="22" t="s">
        <v>26</v>
      </c>
      <c r="D25" s="95">
        <v>-5165944.870000001</v>
      </c>
      <c r="E25" s="110">
        <v>-3913278.5</v>
      </c>
      <c r="G25" s="92"/>
    </row>
    <row r="26" spans="2:8">
      <c r="B26" s="24" t="s">
        <v>27</v>
      </c>
      <c r="C26" s="25" t="s">
        <v>28</v>
      </c>
      <c r="D26" s="96">
        <v>147633.76999999999</v>
      </c>
      <c r="E26" s="111">
        <v>325958.96000000002</v>
      </c>
    </row>
    <row r="27" spans="2:8">
      <c r="B27" s="26" t="s">
        <v>5</v>
      </c>
      <c r="C27" s="15" t="s">
        <v>29</v>
      </c>
      <c r="D27" s="175">
        <v>26836.799999999999</v>
      </c>
      <c r="E27" s="231">
        <v>17536.849999999999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>
        <v>120796.97</v>
      </c>
      <c r="E29" s="231">
        <v>308422.11</v>
      </c>
    </row>
    <row r="30" spans="2:8">
      <c r="B30" s="24" t="s">
        <v>32</v>
      </c>
      <c r="C30" s="27" t="s">
        <v>33</v>
      </c>
      <c r="D30" s="96">
        <v>5313578.6400000006</v>
      </c>
      <c r="E30" s="111">
        <v>4239237.46</v>
      </c>
    </row>
    <row r="31" spans="2:8">
      <c r="B31" s="26" t="s">
        <v>5</v>
      </c>
      <c r="C31" s="15" t="s">
        <v>34</v>
      </c>
      <c r="D31" s="175">
        <v>4846684.12</v>
      </c>
      <c r="E31" s="231">
        <v>3947737.7</v>
      </c>
    </row>
    <row r="32" spans="2:8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>
        <v>44883.07</v>
      </c>
      <c r="E33" s="231">
        <v>42341.120000000003</v>
      </c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>
        <v>422011.45</v>
      </c>
      <c r="E37" s="231">
        <v>249158.64</v>
      </c>
    </row>
    <row r="38" spans="2:8">
      <c r="B38" s="21" t="s">
        <v>44</v>
      </c>
      <c r="C38" s="22" t="s">
        <v>45</v>
      </c>
      <c r="D38" s="95">
        <v>691781.15</v>
      </c>
      <c r="E38" s="23">
        <v>-569210.9</v>
      </c>
    </row>
    <row r="39" spans="2:8" ht="13.5" thickBot="1">
      <c r="B39" s="30" t="s">
        <v>46</v>
      </c>
      <c r="C39" s="31" t="s">
        <v>47</v>
      </c>
      <c r="D39" s="97">
        <v>29685830.260000002</v>
      </c>
      <c r="E39" s="242">
        <f>E24+E25+E38</f>
        <v>25203340.860000003</v>
      </c>
      <c r="F39" s="105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11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>
        <v>2673889.4408999998</v>
      </c>
      <c r="E44" s="144">
        <v>2273696.1368</v>
      </c>
    </row>
    <row r="45" spans="2:8" ht="13.5" thickBot="1">
      <c r="B45" s="41" t="s">
        <v>7</v>
      </c>
      <c r="C45" s="49" t="s">
        <v>52</v>
      </c>
      <c r="D45" s="143">
        <v>2273696.1368</v>
      </c>
      <c r="E45" s="148">
        <v>1971506.5183999999</v>
      </c>
      <c r="H45" s="92"/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12.775399999999999</v>
      </c>
      <c r="E47" s="150">
        <v>13.0562</v>
      </c>
      <c r="F47" s="92"/>
    </row>
    <row r="48" spans="2:8">
      <c r="B48" s="39" t="s">
        <v>7</v>
      </c>
      <c r="C48" s="48" t="s">
        <v>54</v>
      </c>
      <c r="D48" s="160">
        <v>12.655799999999999</v>
      </c>
      <c r="E48" s="154">
        <v>12.680899999999999</v>
      </c>
    </row>
    <row r="49" spans="2:8">
      <c r="B49" s="39" t="s">
        <v>9</v>
      </c>
      <c r="C49" s="48" t="s">
        <v>55</v>
      </c>
      <c r="D49" s="160">
        <v>13.163399999999999</v>
      </c>
      <c r="E49" s="154">
        <v>13.193899999999999</v>
      </c>
    </row>
    <row r="50" spans="2:8" ht="13.5" thickBot="1">
      <c r="B50" s="41" t="s">
        <v>11</v>
      </c>
      <c r="C50" s="49" t="s">
        <v>52</v>
      </c>
      <c r="D50" s="143">
        <v>13.0562</v>
      </c>
      <c r="E50" s="152">
        <v>12.783799999999999</v>
      </c>
      <c r="F50" s="92"/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1104"/>
      <c r="C52" s="1105" t="s">
        <v>56</v>
      </c>
      <c r="D52" s="1106"/>
      <c r="E52" s="1096"/>
    </row>
    <row r="53" spans="2:8" ht="23.25" customHeight="1" thickBot="1">
      <c r="B53" s="6368" t="s">
        <v>57</v>
      </c>
      <c r="C53" s="6369"/>
      <c r="D53" s="1107" t="s">
        <v>58</v>
      </c>
      <c r="E53" s="1108" t="s">
        <v>59</v>
      </c>
    </row>
    <row r="54" spans="2:8" ht="13.5" thickBot="1">
      <c r="B54" s="1109" t="s">
        <v>27</v>
      </c>
      <c r="C54" s="1098" t="s">
        <v>60</v>
      </c>
      <c r="D54" s="1131">
        <v>25268459.43</v>
      </c>
      <c r="E54" s="1132">
        <v>1.0025837277034706</v>
      </c>
    </row>
    <row r="55" spans="2:8" ht="25.5">
      <c r="B55" s="1110" t="s">
        <v>5</v>
      </c>
      <c r="C55" s="1111" t="s">
        <v>61</v>
      </c>
      <c r="D55" s="1121">
        <v>0</v>
      </c>
      <c r="E55" s="1122">
        <v>0</v>
      </c>
    </row>
    <row r="56" spans="2:8">
      <c r="B56" s="1100" t="s">
        <v>268</v>
      </c>
      <c r="C56" s="245" t="s">
        <v>269</v>
      </c>
      <c r="D56" s="1123">
        <v>0</v>
      </c>
      <c r="E56" s="1124">
        <v>0</v>
      </c>
    </row>
    <row r="57" spans="2:8">
      <c r="B57" s="246" t="s">
        <v>270</v>
      </c>
      <c r="C57" s="245" t="s">
        <v>271</v>
      </c>
      <c r="D57" s="1123">
        <v>0</v>
      </c>
      <c r="E57" s="1124">
        <v>0</v>
      </c>
    </row>
    <row r="58" spans="2:8">
      <c r="B58" s="246" t="s">
        <v>272</v>
      </c>
      <c r="C58" s="245" t="s">
        <v>273</v>
      </c>
      <c r="D58" s="247">
        <v>0</v>
      </c>
      <c r="E58" s="1124">
        <v>0</v>
      </c>
    </row>
    <row r="59" spans="2:8" ht="25.5">
      <c r="B59" s="1100" t="s">
        <v>7</v>
      </c>
      <c r="C59" s="1101" t="s">
        <v>62</v>
      </c>
      <c r="D59" s="1123">
        <v>0</v>
      </c>
      <c r="E59" s="1124">
        <v>0</v>
      </c>
    </row>
    <row r="60" spans="2:8">
      <c r="B60" s="1100" t="s">
        <v>9</v>
      </c>
      <c r="C60" s="1101" t="s">
        <v>63</v>
      </c>
      <c r="D60" s="1123">
        <v>0</v>
      </c>
      <c r="E60" s="1124">
        <v>0</v>
      </c>
    </row>
    <row r="61" spans="2:8" ht="24" customHeight="1">
      <c r="B61" s="1100" t="s">
        <v>274</v>
      </c>
      <c r="C61" s="1101" t="s">
        <v>275</v>
      </c>
      <c r="D61" s="1123">
        <v>0</v>
      </c>
      <c r="E61" s="1124">
        <v>0</v>
      </c>
    </row>
    <row r="62" spans="2:8">
      <c r="B62" s="1100" t="s">
        <v>276</v>
      </c>
      <c r="C62" s="1101" t="s">
        <v>16</v>
      </c>
      <c r="D62" s="1123">
        <v>0</v>
      </c>
      <c r="E62" s="1124">
        <v>0</v>
      </c>
    </row>
    <row r="63" spans="2:8">
      <c r="B63" s="1100" t="s">
        <v>11</v>
      </c>
      <c r="C63" s="1101" t="s">
        <v>64</v>
      </c>
      <c r="D63" s="1123">
        <v>0</v>
      </c>
      <c r="E63" s="1124">
        <v>0</v>
      </c>
    </row>
    <row r="64" spans="2:8">
      <c r="B64" s="1100" t="s">
        <v>13</v>
      </c>
      <c r="C64" s="1101" t="s">
        <v>275</v>
      </c>
      <c r="D64" s="1123">
        <v>0</v>
      </c>
      <c r="E64" s="1124">
        <v>0</v>
      </c>
    </row>
    <row r="65" spans="2:5">
      <c r="B65" s="1100" t="s">
        <v>15</v>
      </c>
      <c r="C65" s="1101" t="s">
        <v>16</v>
      </c>
      <c r="D65" s="1123">
        <v>0</v>
      </c>
      <c r="E65" s="1124">
        <v>0</v>
      </c>
    </row>
    <row r="66" spans="2:5">
      <c r="B66" s="1100" t="s">
        <v>38</v>
      </c>
      <c r="C66" s="1101" t="s">
        <v>65</v>
      </c>
      <c r="D66" s="1123">
        <v>0</v>
      </c>
      <c r="E66" s="1124">
        <v>0</v>
      </c>
    </row>
    <row r="67" spans="2:5">
      <c r="B67" s="1112" t="s">
        <v>40</v>
      </c>
      <c r="C67" s="1113" t="s">
        <v>66</v>
      </c>
      <c r="D67" s="1133">
        <v>25268459.43</v>
      </c>
      <c r="E67" s="1134">
        <v>1.0025837277034706</v>
      </c>
    </row>
    <row r="68" spans="2:5">
      <c r="B68" s="1112" t="s">
        <v>277</v>
      </c>
      <c r="C68" s="1113" t="s">
        <v>278</v>
      </c>
      <c r="D68" s="1135">
        <v>25268459.43</v>
      </c>
      <c r="E68" s="1136">
        <v>1.0025837277034706</v>
      </c>
    </row>
    <row r="69" spans="2:5">
      <c r="B69" s="1112" t="s">
        <v>279</v>
      </c>
      <c r="C69" s="1113" t="s">
        <v>280</v>
      </c>
      <c r="D69" s="1125">
        <v>0</v>
      </c>
      <c r="E69" s="1126">
        <v>0</v>
      </c>
    </row>
    <row r="70" spans="2:5">
      <c r="B70" s="1112" t="s">
        <v>281</v>
      </c>
      <c r="C70" s="1113" t="s">
        <v>282</v>
      </c>
      <c r="D70" s="1125">
        <v>0</v>
      </c>
      <c r="E70" s="1126">
        <v>0</v>
      </c>
    </row>
    <row r="71" spans="2:5">
      <c r="B71" s="1112" t="s">
        <v>283</v>
      </c>
      <c r="C71" s="1113" t="s">
        <v>284</v>
      </c>
      <c r="D71" s="1125">
        <v>0</v>
      </c>
      <c r="E71" s="1126">
        <v>0</v>
      </c>
    </row>
    <row r="72" spans="2:5" ht="25.5">
      <c r="B72" s="1112" t="s">
        <v>42</v>
      </c>
      <c r="C72" s="1113" t="s">
        <v>67</v>
      </c>
      <c r="D72" s="1125">
        <v>0</v>
      </c>
      <c r="E72" s="1126">
        <v>0</v>
      </c>
    </row>
    <row r="73" spans="2:5">
      <c r="B73" s="1112" t="s">
        <v>285</v>
      </c>
      <c r="C73" s="1113" t="s">
        <v>286</v>
      </c>
      <c r="D73" s="1125">
        <v>0</v>
      </c>
      <c r="E73" s="1126">
        <v>0</v>
      </c>
    </row>
    <row r="74" spans="2:5">
      <c r="B74" s="1112" t="s">
        <v>287</v>
      </c>
      <c r="C74" s="1113" t="s">
        <v>288</v>
      </c>
      <c r="D74" s="1125">
        <v>0</v>
      </c>
      <c r="E74" s="1126">
        <v>0</v>
      </c>
    </row>
    <row r="75" spans="2:5">
      <c r="B75" s="1112" t="s">
        <v>289</v>
      </c>
      <c r="C75" s="1113" t="s">
        <v>290</v>
      </c>
      <c r="D75" s="1123">
        <v>0</v>
      </c>
      <c r="E75" s="1126">
        <v>0</v>
      </c>
    </row>
    <row r="76" spans="2:5">
      <c r="B76" s="1112" t="s">
        <v>291</v>
      </c>
      <c r="C76" s="1113" t="s">
        <v>292</v>
      </c>
      <c r="D76" s="1125">
        <v>0</v>
      </c>
      <c r="E76" s="1126">
        <v>0</v>
      </c>
    </row>
    <row r="77" spans="2:5">
      <c r="B77" s="1112" t="s">
        <v>293</v>
      </c>
      <c r="C77" s="1113" t="s">
        <v>294</v>
      </c>
      <c r="D77" s="1125">
        <v>0</v>
      </c>
      <c r="E77" s="1126">
        <v>0</v>
      </c>
    </row>
    <row r="78" spans="2:5">
      <c r="B78" s="1112" t="s">
        <v>68</v>
      </c>
      <c r="C78" s="1113" t="s">
        <v>69</v>
      </c>
      <c r="D78" s="1125">
        <v>0</v>
      </c>
      <c r="E78" s="1126">
        <v>0</v>
      </c>
    </row>
    <row r="79" spans="2:5">
      <c r="B79" s="1100" t="s">
        <v>70</v>
      </c>
      <c r="C79" s="1101" t="s">
        <v>71</v>
      </c>
      <c r="D79" s="1123">
        <v>0</v>
      </c>
      <c r="E79" s="1124">
        <v>0</v>
      </c>
    </row>
    <row r="80" spans="2:5">
      <c r="B80" s="1100" t="s">
        <v>295</v>
      </c>
      <c r="C80" s="1101" t="s">
        <v>296</v>
      </c>
      <c r="D80" s="1123">
        <v>0</v>
      </c>
      <c r="E80" s="1124">
        <v>0</v>
      </c>
    </row>
    <row r="81" spans="2:5">
      <c r="B81" s="1100" t="s">
        <v>297</v>
      </c>
      <c r="C81" s="1101" t="s">
        <v>298</v>
      </c>
      <c r="D81" s="1123">
        <v>0</v>
      </c>
      <c r="E81" s="1124">
        <v>0</v>
      </c>
    </row>
    <row r="82" spans="2:5">
      <c r="B82" s="1100" t="s">
        <v>299</v>
      </c>
      <c r="C82" s="1101" t="s">
        <v>300</v>
      </c>
      <c r="D82" s="1123">
        <v>0</v>
      </c>
      <c r="E82" s="1124">
        <v>0</v>
      </c>
    </row>
    <row r="83" spans="2:5">
      <c r="B83" s="1100" t="s">
        <v>301</v>
      </c>
      <c r="C83" s="1101" t="s">
        <v>302</v>
      </c>
      <c r="D83" s="1123">
        <v>0</v>
      </c>
      <c r="E83" s="1124">
        <v>0</v>
      </c>
    </row>
    <row r="84" spans="2:5">
      <c r="B84" s="1100" t="s">
        <v>72</v>
      </c>
      <c r="C84" s="1101" t="s">
        <v>73</v>
      </c>
      <c r="D84" s="1123">
        <v>0</v>
      </c>
      <c r="E84" s="1124">
        <v>0</v>
      </c>
    </row>
    <row r="85" spans="2:5">
      <c r="B85" s="1100" t="s">
        <v>74</v>
      </c>
      <c r="C85" s="1101" t="s">
        <v>75</v>
      </c>
      <c r="D85" s="1123">
        <v>0</v>
      </c>
      <c r="E85" s="1124">
        <v>0</v>
      </c>
    </row>
    <row r="86" spans="2:5" ht="13.5" thickBot="1">
      <c r="B86" s="1114" t="s">
        <v>76</v>
      </c>
      <c r="C86" s="1115" t="s">
        <v>77</v>
      </c>
      <c r="D86" s="1127">
        <v>0</v>
      </c>
      <c r="E86" s="1128">
        <v>0</v>
      </c>
    </row>
    <row r="87" spans="2:5" ht="26.25" thickBot="1">
      <c r="B87" s="1116" t="s">
        <v>32</v>
      </c>
      <c r="C87" s="1117" t="s">
        <v>78</v>
      </c>
      <c r="D87" s="1118">
        <v>0</v>
      </c>
      <c r="E87" s="1119">
        <v>0</v>
      </c>
    </row>
    <row r="88" spans="2:5" ht="13.5" thickBot="1">
      <c r="B88" s="1097" t="s">
        <v>79</v>
      </c>
      <c r="C88" s="1098" t="s">
        <v>80</v>
      </c>
      <c r="D88" s="1140">
        <v>87.92</v>
      </c>
      <c r="E88" s="1163">
        <v>0</v>
      </c>
    </row>
    <row r="89" spans="2:5" ht="13.5" thickBot="1">
      <c r="B89" s="1097" t="s">
        <v>81</v>
      </c>
      <c r="C89" s="1098" t="s">
        <v>82</v>
      </c>
      <c r="D89" s="1140">
        <v>0</v>
      </c>
      <c r="E89" s="1151">
        <v>0</v>
      </c>
    </row>
    <row r="90" spans="2:5" ht="13.5" thickBot="1">
      <c r="B90" s="1097" t="s">
        <v>83</v>
      </c>
      <c r="C90" s="1098" t="s">
        <v>84</v>
      </c>
      <c r="D90" s="1140">
        <v>65206.49</v>
      </c>
      <c r="E90" s="1151">
        <v>2.5872161298857261E-3</v>
      </c>
    </row>
    <row r="91" spans="2:5">
      <c r="B91" s="1097" t="s">
        <v>85</v>
      </c>
      <c r="C91" s="1098" t="s">
        <v>86</v>
      </c>
      <c r="D91" s="1140">
        <v>25203340.860000003</v>
      </c>
      <c r="E91" s="1162">
        <v>0.99999651157358482</v>
      </c>
    </row>
    <row r="92" spans="2:5">
      <c r="B92" s="1100" t="s">
        <v>5</v>
      </c>
      <c r="C92" s="1101" t="s">
        <v>87</v>
      </c>
      <c r="D92" s="1167">
        <v>25203340.860000003</v>
      </c>
      <c r="E92" s="1168">
        <v>0.99999651157358482</v>
      </c>
    </row>
    <row r="93" spans="2:5">
      <c r="B93" s="1100" t="s">
        <v>7</v>
      </c>
      <c r="C93" s="1101" t="s">
        <v>88</v>
      </c>
      <c r="D93" s="1123">
        <v>0</v>
      </c>
      <c r="E93" s="1124">
        <v>0</v>
      </c>
    </row>
    <row r="94" spans="2:5" ht="13.5" thickBot="1">
      <c r="B94" s="1102" t="s">
        <v>9</v>
      </c>
      <c r="C94" s="1103" t="s">
        <v>89</v>
      </c>
      <c r="D94" s="1129">
        <v>0</v>
      </c>
      <c r="E94" s="113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94"/>
  <sheetViews>
    <sheetView topLeftCell="A55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.5703125" customWidth="1"/>
    <col min="7" max="7" width="16" bestFit="1" customWidth="1"/>
    <col min="8" max="8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91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199691882.80000001</v>
      </c>
      <c r="E9" s="23">
        <f>E10+E11+E12+E13</f>
        <v>159351159.09</v>
      </c>
    </row>
    <row r="10" spans="2:5">
      <c r="B10" s="14" t="s">
        <v>5</v>
      </c>
      <c r="C10" s="93" t="s">
        <v>6</v>
      </c>
      <c r="D10" s="175">
        <v>199691882.80000001</v>
      </c>
      <c r="E10" s="226">
        <v>159351159.09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796459.76</v>
      </c>
      <c r="E16" s="23">
        <f>E17+E18+E19</f>
        <v>1047157.23</v>
      </c>
    </row>
    <row r="17" spans="2:8">
      <c r="B17" s="14" t="s">
        <v>5</v>
      </c>
      <c r="C17" s="93" t="s">
        <v>14</v>
      </c>
      <c r="D17" s="176">
        <v>796459.76</v>
      </c>
      <c r="E17" s="227">
        <v>1047157.23</v>
      </c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198895423.04000002</v>
      </c>
      <c r="E20" s="229">
        <f>E9-E16</f>
        <v>158304001.86000001</v>
      </c>
      <c r="F20" s="168"/>
      <c r="G20" s="105"/>
      <c r="H20" s="92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233008073.34999999</v>
      </c>
      <c r="E24" s="23">
        <f>D20</f>
        <v>198895423.04000002</v>
      </c>
    </row>
    <row r="25" spans="2:8">
      <c r="B25" s="21" t="s">
        <v>25</v>
      </c>
      <c r="C25" s="22" t="s">
        <v>26</v>
      </c>
      <c r="D25" s="95">
        <v>-26965101.710000001</v>
      </c>
      <c r="E25" s="110">
        <v>-25097678.239999998</v>
      </c>
      <c r="G25" s="92"/>
    </row>
    <row r="26" spans="2:8">
      <c r="B26" s="24" t="s">
        <v>27</v>
      </c>
      <c r="C26" s="25" t="s">
        <v>28</v>
      </c>
      <c r="D26" s="96">
        <v>16305.669999999991</v>
      </c>
      <c r="E26" s="111">
        <v>129203.34</v>
      </c>
    </row>
    <row r="27" spans="2:8">
      <c r="B27" s="26" t="s">
        <v>5</v>
      </c>
      <c r="C27" s="15" t="s">
        <v>29</v>
      </c>
      <c r="D27" s="175">
        <v>-52878.98</v>
      </c>
      <c r="E27" s="231">
        <v>114918.05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>
        <v>69184.649999999994</v>
      </c>
      <c r="E29" s="231">
        <v>14285.29</v>
      </c>
    </row>
    <row r="30" spans="2:8">
      <c r="B30" s="24" t="s">
        <v>32</v>
      </c>
      <c r="C30" s="27" t="s">
        <v>33</v>
      </c>
      <c r="D30" s="96">
        <v>26981407.380000003</v>
      </c>
      <c r="E30" s="111">
        <v>25226881.579999998</v>
      </c>
    </row>
    <row r="31" spans="2:8">
      <c r="B31" s="26" t="s">
        <v>5</v>
      </c>
      <c r="C31" s="15" t="s">
        <v>34</v>
      </c>
      <c r="D31" s="175">
        <v>25963164.920000002</v>
      </c>
      <c r="E31" s="231">
        <v>22429802.289999999</v>
      </c>
    </row>
    <row r="32" spans="2:8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>
        <v>279705.96000000002</v>
      </c>
      <c r="E33" s="231">
        <v>253643.81</v>
      </c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>
        <v>738536.5</v>
      </c>
      <c r="E37" s="231">
        <v>2543435.48</v>
      </c>
    </row>
    <row r="38" spans="2:8">
      <c r="B38" s="21" t="s">
        <v>44</v>
      </c>
      <c r="C38" s="22" t="s">
        <v>45</v>
      </c>
      <c r="D38" s="95">
        <v>-7147548.5999999996</v>
      </c>
      <c r="E38" s="23">
        <v>-15493742.939999999</v>
      </c>
    </row>
    <row r="39" spans="2:8" ht="13.5" thickBot="1">
      <c r="B39" s="30" t="s">
        <v>46</v>
      </c>
      <c r="C39" s="31" t="s">
        <v>47</v>
      </c>
      <c r="D39" s="97">
        <v>198895423.03999999</v>
      </c>
      <c r="E39" s="242">
        <f>E24+E25+E38</f>
        <v>158304001.86000001</v>
      </c>
      <c r="F39" s="105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45" t="s">
        <v>259</v>
      </c>
    </row>
    <row r="43" spans="2:8">
      <c r="B43" s="36" t="s">
        <v>27</v>
      </c>
      <c r="C43" s="47" t="s">
        <v>50</v>
      </c>
      <c r="D43" s="38"/>
      <c r="E43" s="44"/>
      <c r="G43" s="92"/>
    </row>
    <row r="44" spans="2:8">
      <c r="B44" s="39" t="s">
        <v>5</v>
      </c>
      <c r="C44" s="48" t="s">
        <v>51</v>
      </c>
      <c r="D44" s="160">
        <v>21606436.745499998</v>
      </c>
      <c r="E44" s="144">
        <v>19066356.057100002</v>
      </c>
    </row>
    <row r="45" spans="2:8" ht="13.5" thickBot="1">
      <c r="B45" s="41" t="s">
        <v>7</v>
      </c>
      <c r="C45" s="49" t="s">
        <v>52</v>
      </c>
      <c r="D45" s="143">
        <v>19066356.057100002</v>
      </c>
      <c r="E45" s="148">
        <v>16641496.1174</v>
      </c>
      <c r="H45" s="92"/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10.7842</v>
      </c>
      <c r="E47" s="150">
        <v>10.431699999999999</v>
      </c>
    </row>
    <row r="48" spans="2:8">
      <c r="B48" s="39" t="s">
        <v>7</v>
      </c>
      <c r="C48" s="48" t="s">
        <v>54</v>
      </c>
      <c r="D48" s="160">
        <v>10.2056</v>
      </c>
      <c r="E48" s="154">
        <v>9.2199000000000009</v>
      </c>
    </row>
    <row r="49" spans="2:8">
      <c r="B49" s="39" t="s">
        <v>9</v>
      </c>
      <c r="C49" s="48" t="s">
        <v>55</v>
      </c>
      <c r="D49" s="160">
        <v>10.9793</v>
      </c>
      <c r="E49" s="154">
        <v>10.8742</v>
      </c>
    </row>
    <row r="50" spans="2:8" ht="13.5" thickBot="1">
      <c r="B50" s="41" t="s">
        <v>11</v>
      </c>
      <c r="C50" s="49" t="s">
        <v>52</v>
      </c>
      <c r="D50" s="143">
        <v>10.431699999999999</v>
      </c>
      <c r="E50" s="152">
        <v>9.5126000000000008</v>
      </c>
      <c r="F50" s="134"/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1145"/>
      <c r="C52" s="1146" t="s">
        <v>56</v>
      </c>
      <c r="D52" s="1147"/>
      <c r="E52" s="1137"/>
    </row>
    <row r="53" spans="2:8" ht="23.25" customHeight="1" thickBot="1">
      <c r="B53" s="6368" t="s">
        <v>57</v>
      </c>
      <c r="C53" s="6369"/>
      <c r="D53" s="1148" t="s">
        <v>58</v>
      </c>
      <c r="E53" s="1149" t="s">
        <v>59</v>
      </c>
    </row>
    <row r="54" spans="2:8" ht="13.5" thickBot="1">
      <c r="B54" s="1150" t="s">
        <v>27</v>
      </c>
      <c r="C54" s="1139" t="s">
        <v>60</v>
      </c>
      <c r="D54" s="1175">
        <v>159351159.09</v>
      </c>
      <c r="E54" s="1176">
        <v>1.006614850020823</v>
      </c>
    </row>
    <row r="55" spans="2:8" ht="25.5">
      <c r="B55" s="1152" t="s">
        <v>5</v>
      </c>
      <c r="C55" s="1153" t="s">
        <v>61</v>
      </c>
      <c r="D55" s="1165">
        <v>0</v>
      </c>
      <c r="E55" s="1166">
        <v>0</v>
      </c>
    </row>
    <row r="56" spans="2:8">
      <c r="B56" s="1141" t="s">
        <v>268</v>
      </c>
      <c r="C56" s="245" t="s">
        <v>269</v>
      </c>
      <c r="D56" s="1167">
        <v>0</v>
      </c>
      <c r="E56" s="1168">
        <v>0</v>
      </c>
    </row>
    <row r="57" spans="2:8">
      <c r="B57" s="246" t="s">
        <v>270</v>
      </c>
      <c r="C57" s="245" t="s">
        <v>271</v>
      </c>
      <c r="D57" s="1167">
        <v>0</v>
      </c>
      <c r="E57" s="1168">
        <v>0</v>
      </c>
    </row>
    <row r="58" spans="2:8">
      <c r="B58" s="246" t="s">
        <v>272</v>
      </c>
      <c r="C58" s="245" t="s">
        <v>273</v>
      </c>
      <c r="D58" s="247">
        <v>0</v>
      </c>
      <c r="E58" s="1168">
        <v>0</v>
      </c>
    </row>
    <row r="59" spans="2:8" ht="25.5">
      <c r="B59" s="1141" t="s">
        <v>7</v>
      </c>
      <c r="C59" s="1142" t="s">
        <v>62</v>
      </c>
      <c r="D59" s="1167">
        <v>0</v>
      </c>
      <c r="E59" s="1168">
        <v>0</v>
      </c>
    </row>
    <row r="60" spans="2:8">
      <c r="B60" s="1141" t="s">
        <v>9</v>
      </c>
      <c r="C60" s="1142" t="s">
        <v>63</v>
      </c>
      <c r="D60" s="1167">
        <v>0</v>
      </c>
      <c r="E60" s="1168">
        <v>0</v>
      </c>
    </row>
    <row r="61" spans="2:8" ht="24" customHeight="1">
      <c r="B61" s="1141" t="s">
        <v>274</v>
      </c>
      <c r="C61" s="1142" t="s">
        <v>275</v>
      </c>
      <c r="D61" s="1167">
        <v>0</v>
      </c>
      <c r="E61" s="1168">
        <v>0</v>
      </c>
    </row>
    <row r="62" spans="2:8">
      <c r="B62" s="1141" t="s">
        <v>276</v>
      </c>
      <c r="C62" s="1142" t="s">
        <v>16</v>
      </c>
      <c r="D62" s="1167">
        <v>0</v>
      </c>
      <c r="E62" s="1168">
        <v>0</v>
      </c>
    </row>
    <row r="63" spans="2:8">
      <c r="B63" s="1141" t="s">
        <v>11</v>
      </c>
      <c r="C63" s="1142" t="s">
        <v>64</v>
      </c>
      <c r="D63" s="1167">
        <v>0</v>
      </c>
      <c r="E63" s="1168">
        <v>0</v>
      </c>
    </row>
    <row r="64" spans="2:8">
      <c r="B64" s="1141" t="s">
        <v>13</v>
      </c>
      <c r="C64" s="1142" t="s">
        <v>275</v>
      </c>
      <c r="D64" s="1167">
        <v>0</v>
      </c>
      <c r="E64" s="1168">
        <v>0</v>
      </c>
    </row>
    <row r="65" spans="2:5">
      <c r="B65" s="1141" t="s">
        <v>15</v>
      </c>
      <c r="C65" s="1142" t="s">
        <v>16</v>
      </c>
      <c r="D65" s="1167">
        <v>0</v>
      </c>
      <c r="E65" s="1168">
        <v>0</v>
      </c>
    </row>
    <row r="66" spans="2:5">
      <c r="B66" s="1141" t="s">
        <v>38</v>
      </c>
      <c r="C66" s="1142" t="s">
        <v>65</v>
      </c>
      <c r="D66" s="1167">
        <v>0</v>
      </c>
      <c r="E66" s="1168">
        <v>0</v>
      </c>
    </row>
    <row r="67" spans="2:5">
      <c r="B67" s="1154" t="s">
        <v>40</v>
      </c>
      <c r="C67" s="1155" t="s">
        <v>66</v>
      </c>
      <c r="D67" s="1177">
        <v>159351159.09</v>
      </c>
      <c r="E67" s="1178">
        <v>1.006614850020823</v>
      </c>
    </row>
    <row r="68" spans="2:5">
      <c r="B68" s="1154" t="s">
        <v>277</v>
      </c>
      <c r="C68" s="1155" t="s">
        <v>278</v>
      </c>
      <c r="D68" s="1179">
        <v>159351159.09</v>
      </c>
      <c r="E68" s="1180">
        <v>1.006614850020823</v>
      </c>
    </row>
    <row r="69" spans="2:5">
      <c r="B69" s="1154" t="s">
        <v>279</v>
      </c>
      <c r="C69" s="1155" t="s">
        <v>280</v>
      </c>
      <c r="D69" s="1169">
        <v>0</v>
      </c>
      <c r="E69" s="1170">
        <v>0</v>
      </c>
    </row>
    <row r="70" spans="2:5">
      <c r="B70" s="1154" t="s">
        <v>281</v>
      </c>
      <c r="C70" s="1155" t="s">
        <v>282</v>
      </c>
      <c r="D70" s="1169">
        <v>0</v>
      </c>
      <c r="E70" s="1170">
        <v>0</v>
      </c>
    </row>
    <row r="71" spans="2:5">
      <c r="B71" s="1154" t="s">
        <v>283</v>
      </c>
      <c r="C71" s="1155" t="s">
        <v>284</v>
      </c>
      <c r="D71" s="1169">
        <v>0</v>
      </c>
      <c r="E71" s="1170">
        <v>0</v>
      </c>
    </row>
    <row r="72" spans="2:5" ht="25.5">
      <c r="B72" s="1154" t="s">
        <v>42</v>
      </c>
      <c r="C72" s="1155" t="s">
        <v>67</v>
      </c>
      <c r="D72" s="1169">
        <v>0</v>
      </c>
      <c r="E72" s="1170">
        <v>0</v>
      </c>
    </row>
    <row r="73" spans="2:5">
      <c r="B73" s="1154" t="s">
        <v>285</v>
      </c>
      <c r="C73" s="1155" t="s">
        <v>286</v>
      </c>
      <c r="D73" s="1169">
        <v>0</v>
      </c>
      <c r="E73" s="1170">
        <v>0</v>
      </c>
    </row>
    <row r="74" spans="2:5">
      <c r="B74" s="1154" t="s">
        <v>287</v>
      </c>
      <c r="C74" s="1155" t="s">
        <v>288</v>
      </c>
      <c r="D74" s="1169">
        <v>0</v>
      </c>
      <c r="E74" s="1170">
        <v>0</v>
      </c>
    </row>
    <row r="75" spans="2:5">
      <c r="B75" s="1154" t="s">
        <v>289</v>
      </c>
      <c r="C75" s="1155" t="s">
        <v>290</v>
      </c>
      <c r="D75" s="1167">
        <v>0</v>
      </c>
      <c r="E75" s="1170">
        <v>0</v>
      </c>
    </row>
    <row r="76" spans="2:5">
      <c r="B76" s="1154" t="s">
        <v>291</v>
      </c>
      <c r="C76" s="1155" t="s">
        <v>292</v>
      </c>
      <c r="D76" s="1169">
        <v>0</v>
      </c>
      <c r="E76" s="1170">
        <v>0</v>
      </c>
    </row>
    <row r="77" spans="2:5">
      <c r="B77" s="1154" t="s">
        <v>293</v>
      </c>
      <c r="C77" s="1155" t="s">
        <v>294</v>
      </c>
      <c r="D77" s="1169">
        <v>0</v>
      </c>
      <c r="E77" s="1170">
        <v>0</v>
      </c>
    </row>
    <row r="78" spans="2:5">
      <c r="B78" s="1154" t="s">
        <v>68</v>
      </c>
      <c r="C78" s="1155" t="s">
        <v>69</v>
      </c>
      <c r="D78" s="1169">
        <v>0</v>
      </c>
      <c r="E78" s="1170">
        <v>0</v>
      </c>
    </row>
    <row r="79" spans="2:5">
      <c r="B79" s="1141" t="s">
        <v>70</v>
      </c>
      <c r="C79" s="1142" t="s">
        <v>71</v>
      </c>
      <c r="D79" s="1167">
        <v>0</v>
      </c>
      <c r="E79" s="1168">
        <v>0</v>
      </c>
    </row>
    <row r="80" spans="2:5">
      <c r="B80" s="1141" t="s">
        <v>295</v>
      </c>
      <c r="C80" s="1142" t="s">
        <v>296</v>
      </c>
      <c r="D80" s="1167">
        <v>0</v>
      </c>
      <c r="E80" s="1168">
        <v>0</v>
      </c>
    </row>
    <row r="81" spans="2:5">
      <c r="B81" s="1141" t="s">
        <v>297</v>
      </c>
      <c r="C81" s="1142" t="s">
        <v>298</v>
      </c>
      <c r="D81" s="1167">
        <v>0</v>
      </c>
      <c r="E81" s="1168">
        <v>0</v>
      </c>
    </row>
    <row r="82" spans="2:5">
      <c r="B82" s="1141" t="s">
        <v>299</v>
      </c>
      <c r="C82" s="1142" t="s">
        <v>300</v>
      </c>
      <c r="D82" s="1167">
        <v>0</v>
      </c>
      <c r="E82" s="1168">
        <v>0</v>
      </c>
    </row>
    <row r="83" spans="2:5">
      <c r="B83" s="1141" t="s">
        <v>301</v>
      </c>
      <c r="C83" s="1142" t="s">
        <v>302</v>
      </c>
      <c r="D83" s="1167">
        <v>0</v>
      </c>
      <c r="E83" s="1168">
        <v>0</v>
      </c>
    </row>
    <row r="84" spans="2:5">
      <c r="B84" s="1141" t="s">
        <v>72</v>
      </c>
      <c r="C84" s="1142" t="s">
        <v>73</v>
      </c>
      <c r="D84" s="1167">
        <v>0</v>
      </c>
      <c r="E84" s="1168">
        <v>0</v>
      </c>
    </row>
    <row r="85" spans="2:5">
      <c r="B85" s="1141" t="s">
        <v>74</v>
      </c>
      <c r="C85" s="1142" t="s">
        <v>75</v>
      </c>
      <c r="D85" s="1167">
        <v>0</v>
      </c>
      <c r="E85" s="1168">
        <v>0</v>
      </c>
    </row>
    <row r="86" spans="2:5" ht="13.5" thickBot="1">
      <c r="B86" s="1156" t="s">
        <v>76</v>
      </c>
      <c r="C86" s="1157" t="s">
        <v>77</v>
      </c>
      <c r="D86" s="1171">
        <v>0</v>
      </c>
      <c r="E86" s="1172">
        <v>0</v>
      </c>
    </row>
    <row r="87" spans="2:5" ht="26.25" thickBot="1">
      <c r="B87" s="1158" t="s">
        <v>32</v>
      </c>
      <c r="C87" s="1159" t="s">
        <v>78</v>
      </c>
      <c r="D87" s="1160">
        <v>0</v>
      </c>
      <c r="E87" s="1161">
        <v>0</v>
      </c>
    </row>
    <row r="88" spans="2:5" ht="13.5" thickBot="1">
      <c r="B88" s="1138" t="s">
        <v>79</v>
      </c>
      <c r="C88" s="1139" t="s">
        <v>80</v>
      </c>
      <c r="D88" s="1140">
        <v>0</v>
      </c>
      <c r="E88" s="1162">
        <v>0</v>
      </c>
    </row>
    <row r="89" spans="2:5" ht="13.5" thickBot="1">
      <c r="B89" s="1138" t="s">
        <v>81</v>
      </c>
      <c r="C89" s="1139" t="s">
        <v>82</v>
      </c>
      <c r="D89" s="1140">
        <v>0</v>
      </c>
      <c r="E89" s="1164">
        <v>0</v>
      </c>
    </row>
    <row r="90" spans="2:5" ht="13.5" thickBot="1">
      <c r="B90" s="1138" t="s">
        <v>83</v>
      </c>
      <c r="C90" s="1139" t="s">
        <v>84</v>
      </c>
      <c r="D90" s="1184">
        <v>1047157.23</v>
      </c>
      <c r="E90" s="1195">
        <v>6.6148500208230926E-3</v>
      </c>
    </row>
    <row r="91" spans="2:5">
      <c r="B91" s="1138" t="s">
        <v>85</v>
      </c>
      <c r="C91" s="1139" t="s">
        <v>86</v>
      </c>
      <c r="D91" s="1184">
        <v>158304001.86000001</v>
      </c>
      <c r="E91" s="1206">
        <v>0.99999999999999989</v>
      </c>
    </row>
    <row r="92" spans="2:5">
      <c r="B92" s="1141" t="s">
        <v>5</v>
      </c>
      <c r="C92" s="1142" t="s">
        <v>87</v>
      </c>
      <c r="D92" s="1210">
        <v>158304001.86000001</v>
      </c>
      <c r="E92" s="1211">
        <v>0.99999999999999989</v>
      </c>
    </row>
    <row r="93" spans="2:5">
      <c r="B93" s="1141" t="s">
        <v>7</v>
      </c>
      <c r="C93" s="1142" t="s">
        <v>88</v>
      </c>
      <c r="D93" s="1167">
        <v>0</v>
      </c>
      <c r="E93" s="1168">
        <v>0</v>
      </c>
    </row>
    <row r="94" spans="2:5" ht="13.5" thickBot="1">
      <c r="B94" s="1143" t="s">
        <v>9</v>
      </c>
      <c r="C94" s="1144" t="s">
        <v>89</v>
      </c>
      <c r="D94" s="1173">
        <v>0</v>
      </c>
      <c r="E94" s="1174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5703125" customWidth="1"/>
    <col min="7" max="7" width="16" bestFit="1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92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176835940.24000001</v>
      </c>
      <c r="E9" s="23">
        <f>E10+E11+E12+E13</f>
        <v>143485552.97999999</v>
      </c>
    </row>
    <row r="10" spans="2:5">
      <c r="B10" s="14" t="s">
        <v>5</v>
      </c>
      <c r="C10" s="93" t="s">
        <v>6</v>
      </c>
      <c r="D10" s="175">
        <v>176835940.24000001</v>
      </c>
      <c r="E10" s="226">
        <v>143485552.97999999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518394.35</v>
      </c>
      <c r="E16" s="23">
        <f>E17+E18+E19</f>
        <v>480162.17</v>
      </c>
    </row>
    <row r="17" spans="2:8">
      <c r="B17" s="14" t="s">
        <v>5</v>
      </c>
      <c r="C17" s="93" t="s">
        <v>14</v>
      </c>
      <c r="D17" s="176">
        <v>518394.35</v>
      </c>
      <c r="E17" s="227">
        <v>480162.17</v>
      </c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176317545.89000002</v>
      </c>
      <c r="E20" s="229">
        <f>E9-E16</f>
        <v>143005390.81</v>
      </c>
      <c r="F20" s="168"/>
      <c r="G20" s="105"/>
      <c r="H20" s="92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194496328.47999999</v>
      </c>
      <c r="E24" s="23">
        <f>D20</f>
        <v>176317545.89000002</v>
      </c>
    </row>
    <row r="25" spans="2:8">
      <c r="B25" s="21" t="s">
        <v>25</v>
      </c>
      <c r="C25" s="22" t="s">
        <v>26</v>
      </c>
      <c r="D25" s="95">
        <v>-21412407.210000001</v>
      </c>
      <c r="E25" s="110">
        <v>-20533281.77</v>
      </c>
      <c r="G25" s="92"/>
    </row>
    <row r="26" spans="2:8">
      <c r="B26" s="24" t="s">
        <v>27</v>
      </c>
      <c r="C26" s="25" t="s">
        <v>28</v>
      </c>
      <c r="D26" s="96">
        <v>412074.85</v>
      </c>
      <c r="E26" s="111">
        <v>189386.29</v>
      </c>
    </row>
    <row r="27" spans="2:8">
      <c r="B27" s="26" t="s">
        <v>5</v>
      </c>
      <c r="C27" s="15" t="s">
        <v>29</v>
      </c>
      <c r="D27" s="175">
        <v>93389.18</v>
      </c>
      <c r="E27" s="231">
        <v>78988.47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>
        <v>318685.67</v>
      </c>
      <c r="E29" s="231">
        <v>110397.82</v>
      </c>
    </row>
    <row r="30" spans="2:8">
      <c r="B30" s="24" t="s">
        <v>32</v>
      </c>
      <c r="C30" s="27" t="s">
        <v>33</v>
      </c>
      <c r="D30" s="96">
        <v>21824482.060000002</v>
      </c>
      <c r="E30" s="111">
        <v>20722668.060000002</v>
      </c>
    </row>
    <row r="31" spans="2:8">
      <c r="B31" s="26" t="s">
        <v>5</v>
      </c>
      <c r="C31" s="15" t="s">
        <v>34</v>
      </c>
      <c r="D31" s="175">
        <v>21173870.190000001</v>
      </c>
      <c r="E31" s="231">
        <v>19168273.91</v>
      </c>
    </row>
    <row r="32" spans="2:8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>
        <v>223286.87</v>
      </c>
      <c r="E33" s="231">
        <v>214197.76000000001</v>
      </c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>
        <v>427325</v>
      </c>
      <c r="E37" s="231">
        <v>1340196.3899999999</v>
      </c>
    </row>
    <row r="38" spans="2:8">
      <c r="B38" s="21" t="s">
        <v>44</v>
      </c>
      <c r="C38" s="22" t="s">
        <v>45</v>
      </c>
      <c r="D38" s="95">
        <v>3233624.62</v>
      </c>
      <c r="E38" s="23">
        <v>-12778873.310000001</v>
      </c>
    </row>
    <row r="39" spans="2:8" ht="13.5" thickBot="1">
      <c r="B39" s="30" t="s">
        <v>46</v>
      </c>
      <c r="C39" s="31" t="s">
        <v>47</v>
      </c>
      <c r="D39" s="97">
        <v>176317545.88999999</v>
      </c>
      <c r="E39" s="242">
        <f>E24+E25+E38</f>
        <v>143005390.81</v>
      </c>
      <c r="F39" s="105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45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>
        <v>14403743.746400001</v>
      </c>
      <c r="E44" s="144">
        <v>12813497.0579</v>
      </c>
    </row>
    <row r="45" spans="2:8" ht="13.5" thickBot="1">
      <c r="B45" s="41" t="s">
        <v>7</v>
      </c>
      <c r="C45" s="49" t="s">
        <v>52</v>
      </c>
      <c r="D45" s="143">
        <v>12813497.0579</v>
      </c>
      <c r="E45" s="148">
        <v>11335306.115900001</v>
      </c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13.5032</v>
      </c>
      <c r="E47" s="150">
        <v>13.760300000000001</v>
      </c>
      <c r="H47" s="92"/>
    </row>
    <row r="48" spans="2:8">
      <c r="B48" s="39" t="s">
        <v>7</v>
      </c>
      <c r="C48" s="48" t="s">
        <v>54</v>
      </c>
      <c r="D48" s="160">
        <v>12.8698</v>
      </c>
      <c r="E48" s="154">
        <v>12.2895</v>
      </c>
    </row>
    <row r="49" spans="2:8">
      <c r="B49" s="39" t="s">
        <v>9</v>
      </c>
      <c r="C49" s="48" t="s">
        <v>55</v>
      </c>
      <c r="D49" s="160">
        <v>14.1022</v>
      </c>
      <c r="E49" s="154">
        <v>14.782500000000001</v>
      </c>
    </row>
    <row r="50" spans="2:8" ht="13.5" thickBot="1">
      <c r="B50" s="41" t="s">
        <v>11</v>
      </c>
      <c r="C50" s="49" t="s">
        <v>52</v>
      </c>
      <c r="D50" s="143">
        <v>13.760300000000001</v>
      </c>
      <c r="E50" s="152">
        <v>12.6159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1189"/>
      <c r="C52" s="1190" t="s">
        <v>56</v>
      </c>
      <c r="D52" s="1191"/>
      <c r="E52" s="1181"/>
    </row>
    <row r="53" spans="2:8" ht="23.25" customHeight="1" thickBot="1">
      <c r="B53" s="6368" t="s">
        <v>57</v>
      </c>
      <c r="C53" s="6369"/>
      <c r="D53" s="1192" t="s">
        <v>58</v>
      </c>
      <c r="E53" s="1193" t="s">
        <v>59</v>
      </c>
    </row>
    <row r="54" spans="2:8" ht="13.5" thickBot="1">
      <c r="B54" s="1194" t="s">
        <v>27</v>
      </c>
      <c r="C54" s="1183" t="s">
        <v>60</v>
      </c>
      <c r="D54" s="1218">
        <v>143485552.97999999</v>
      </c>
      <c r="E54" s="1219">
        <v>1.0033576508359601</v>
      </c>
    </row>
    <row r="55" spans="2:8" ht="25.5">
      <c r="B55" s="1196" t="s">
        <v>5</v>
      </c>
      <c r="C55" s="1197" t="s">
        <v>61</v>
      </c>
      <c r="D55" s="1208">
        <v>0</v>
      </c>
      <c r="E55" s="1209">
        <v>0</v>
      </c>
    </row>
    <row r="56" spans="2:8">
      <c r="B56" s="1185" t="s">
        <v>268</v>
      </c>
      <c r="C56" s="245" t="s">
        <v>269</v>
      </c>
      <c r="D56" s="1210">
        <v>0</v>
      </c>
      <c r="E56" s="1211">
        <v>0</v>
      </c>
    </row>
    <row r="57" spans="2:8">
      <c r="B57" s="246" t="s">
        <v>270</v>
      </c>
      <c r="C57" s="245" t="s">
        <v>271</v>
      </c>
      <c r="D57" s="1210">
        <v>0</v>
      </c>
      <c r="E57" s="1211">
        <v>0</v>
      </c>
    </row>
    <row r="58" spans="2:8">
      <c r="B58" s="246" t="s">
        <v>272</v>
      </c>
      <c r="C58" s="245" t="s">
        <v>273</v>
      </c>
      <c r="D58" s="247">
        <v>0</v>
      </c>
      <c r="E58" s="1211">
        <v>0</v>
      </c>
    </row>
    <row r="59" spans="2:8" ht="25.5">
      <c r="B59" s="1185" t="s">
        <v>7</v>
      </c>
      <c r="C59" s="1186" t="s">
        <v>62</v>
      </c>
      <c r="D59" s="1210">
        <v>0</v>
      </c>
      <c r="E59" s="1211">
        <v>0</v>
      </c>
    </row>
    <row r="60" spans="2:8">
      <c r="B60" s="1185" t="s">
        <v>9</v>
      </c>
      <c r="C60" s="1186" t="s">
        <v>63</v>
      </c>
      <c r="D60" s="1210">
        <v>0</v>
      </c>
      <c r="E60" s="1211">
        <v>0</v>
      </c>
    </row>
    <row r="61" spans="2:8" ht="24" customHeight="1">
      <c r="B61" s="1185" t="s">
        <v>274</v>
      </c>
      <c r="C61" s="1186" t="s">
        <v>275</v>
      </c>
      <c r="D61" s="1210">
        <v>0</v>
      </c>
      <c r="E61" s="1211">
        <v>0</v>
      </c>
    </row>
    <row r="62" spans="2:8">
      <c r="B62" s="1185" t="s">
        <v>276</v>
      </c>
      <c r="C62" s="1186" t="s">
        <v>16</v>
      </c>
      <c r="D62" s="1210">
        <v>0</v>
      </c>
      <c r="E62" s="1211">
        <v>0</v>
      </c>
    </row>
    <row r="63" spans="2:8">
      <c r="B63" s="1185" t="s">
        <v>11</v>
      </c>
      <c r="C63" s="1186" t="s">
        <v>64</v>
      </c>
      <c r="D63" s="1210">
        <v>0</v>
      </c>
      <c r="E63" s="1211">
        <v>0</v>
      </c>
    </row>
    <row r="64" spans="2:8">
      <c r="B64" s="1185" t="s">
        <v>13</v>
      </c>
      <c r="C64" s="1186" t="s">
        <v>275</v>
      </c>
      <c r="D64" s="1210">
        <v>0</v>
      </c>
      <c r="E64" s="1211">
        <v>0</v>
      </c>
    </row>
    <row r="65" spans="2:5">
      <c r="B65" s="1185" t="s">
        <v>15</v>
      </c>
      <c r="C65" s="1186" t="s">
        <v>16</v>
      </c>
      <c r="D65" s="1210">
        <v>0</v>
      </c>
      <c r="E65" s="1211">
        <v>0</v>
      </c>
    </row>
    <row r="66" spans="2:5">
      <c r="B66" s="1185" t="s">
        <v>38</v>
      </c>
      <c r="C66" s="1186" t="s">
        <v>65</v>
      </c>
      <c r="D66" s="1210">
        <v>0</v>
      </c>
      <c r="E66" s="1211">
        <v>0</v>
      </c>
    </row>
    <row r="67" spans="2:5">
      <c r="B67" s="1198" t="s">
        <v>40</v>
      </c>
      <c r="C67" s="1199" t="s">
        <v>66</v>
      </c>
      <c r="D67" s="1220">
        <v>143485552.97999999</v>
      </c>
      <c r="E67" s="1221">
        <v>1.0033576508359601</v>
      </c>
    </row>
    <row r="68" spans="2:5">
      <c r="B68" s="1198" t="s">
        <v>277</v>
      </c>
      <c r="C68" s="1199" t="s">
        <v>278</v>
      </c>
      <c r="D68" s="1222">
        <v>143485552.97999999</v>
      </c>
      <c r="E68" s="1223">
        <v>1.0033576508359601</v>
      </c>
    </row>
    <row r="69" spans="2:5">
      <c r="B69" s="1198" t="s">
        <v>279</v>
      </c>
      <c r="C69" s="1199" t="s">
        <v>280</v>
      </c>
      <c r="D69" s="1212">
        <v>0</v>
      </c>
      <c r="E69" s="1213">
        <v>0</v>
      </c>
    </row>
    <row r="70" spans="2:5">
      <c r="B70" s="1198" t="s">
        <v>281</v>
      </c>
      <c r="C70" s="1199" t="s">
        <v>282</v>
      </c>
      <c r="D70" s="1212">
        <v>0</v>
      </c>
      <c r="E70" s="1213">
        <v>0</v>
      </c>
    </row>
    <row r="71" spans="2:5">
      <c r="B71" s="1198" t="s">
        <v>283</v>
      </c>
      <c r="C71" s="1199" t="s">
        <v>284</v>
      </c>
      <c r="D71" s="1212">
        <v>0</v>
      </c>
      <c r="E71" s="1213">
        <v>0</v>
      </c>
    </row>
    <row r="72" spans="2:5" ht="25.5">
      <c r="B72" s="1198" t="s">
        <v>42</v>
      </c>
      <c r="C72" s="1199" t="s">
        <v>67</v>
      </c>
      <c r="D72" s="1212">
        <v>0</v>
      </c>
      <c r="E72" s="1213">
        <v>0</v>
      </c>
    </row>
    <row r="73" spans="2:5">
      <c r="B73" s="1198" t="s">
        <v>285</v>
      </c>
      <c r="C73" s="1199" t="s">
        <v>286</v>
      </c>
      <c r="D73" s="1212">
        <v>0</v>
      </c>
      <c r="E73" s="1213">
        <v>0</v>
      </c>
    </row>
    <row r="74" spans="2:5">
      <c r="B74" s="1198" t="s">
        <v>287</v>
      </c>
      <c r="C74" s="1199" t="s">
        <v>288</v>
      </c>
      <c r="D74" s="1212">
        <v>0</v>
      </c>
      <c r="E74" s="1213">
        <v>0</v>
      </c>
    </row>
    <row r="75" spans="2:5">
      <c r="B75" s="1198" t="s">
        <v>289</v>
      </c>
      <c r="C75" s="1199" t="s">
        <v>290</v>
      </c>
      <c r="D75" s="1210">
        <v>0</v>
      </c>
      <c r="E75" s="1213">
        <v>0</v>
      </c>
    </row>
    <row r="76" spans="2:5">
      <c r="B76" s="1198" t="s">
        <v>291</v>
      </c>
      <c r="C76" s="1199" t="s">
        <v>292</v>
      </c>
      <c r="D76" s="1212">
        <v>0</v>
      </c>
      <c r="E76" s="1213">
        <v>0</v>
      </c>
    </row>
    <row r="77" spans="2:5">
      <c r="B77" s="1198" t="s">
        <v>293</v>
      </c>
      <c r="C77" s="1199" t="s">
        <v>294</v>
      </c>
      <c r="D77" s="1212">
        <v>0</v>
      </c>
      <c r="E77" s="1213">
        <v>0</v>
      </c>
    </row>
    <row r="78" spans="2:5">
      <c r="B78" s="1198" t="s">
        <v>68</v>
      </c>
      <c r="C78" s="1199" t="s">
        <v>69</v>
      </c>
      <c r="D78" s="1212">
        <v>0</v>
      </c>
      <c r="E78" s="1213">
        <v>0</v>
      </c>
    </row>
    <row r="79" spans="2:5">
      <c r="B79" s="1185" t="s">
        <v>70</v>
      </c>
      <c r="C79" s="1186" t="s">
        <v>71</v>
      </c>
      <c r="D79" s="1210">
        <v>0</v>
      </c>
      <c r="E79" s="1211">
        <v>0</v>
      </c>
    </row>
    <row r="80" spans="2:5">
      <c r="B80" s="1185" t="s">
        <v>295</v>
      </c>
      <c r="C80" s="1186" t="s">
        <v>296</v>
      </c>
      <c r="D80" s="1210">
        <v>0</v>
      </c>
      <c r="E80" s="1211">
        <v>0</v>
      </c>
    </row>
    <row r="81" spans="2:5">
      <c r="B81" s="1185" t="s">
        <v>297</v>
      </c>
      <c r="C81" s="1186" t="s">
        <v>298</v>
      </c>
      <c r="D81" s="1210">
        <v>0</v>
      </c>
      <c r="E81" s="1211">
        <v>0</v>
      </c>
    </row>
    <row r="82" spans="2:5">
      <c r="B82" s="1185" t="s">
        <v>299</v>
      </c>
      <c r="C82" s="1186" t="s">
        <v>300</v>
      </c>
      <c r="D82" s="1210">
        <v>0</v>
      </c>
      <c r="E82" s="1211">
        <v>0</v>
      </c>
    </row>
    <row r="83" spans="2:5">
      <c r="B83" s="1185" t="s">
        <v>301</v>
      </c>
      <c r="C83" s="1186" t="s">
        <v>302</v>
      </c>
      <c r="D83" s="1210">
        <v>0</v>
      </c>
      <c r="E83" s="1211">
        <v>0</v>
      </c>
    </row>
    <row r="84" spans="2:5">
      <c r="B84" s="1185" t="s">
        <v>72</v>
      </c>
      <c r="C84" s="1186" t="s">
        <v>73</v>
      </c>
      <c r="D84" s="1210">
        <v>0</v>
      </c>
      <c r="E84" s="1211">
        <v>0</v>
      </c>
    </row>
    <row r="85" spans="2:5">
      <c r="B85" s="1185" t="s">
        <v>74</v>
      </c>
      <c r="C85" s="1186" t="s">
        <v>75</v>
      </c>
      <c r="D85" s="1210">
        <v>0</v>
      </c>
      <c r="E85" s="1211">
        <v>0</v>
      </c>
    </row>
    <row r="86" spans="2:5" ht="13.5" thickBot="1">
      <c r="B86" s="1200" t="s">
        <v>76</v>
      </c>
      <c r="C86" s="1201" t="s">
        <v>77</v>
      </c>
      <c r="D86" s="1214">
        <v>0</v>
      </c>
      <c r="E86" s="1215">
        <v>0</v>
      </c>
    </row>
    <row r="87" spans="2:5" ht="26.25" thickBot="1">
      <c r="B87" s="1202" t="s">
        <v>32</v>
      </c>
      <c r="C87" s="1203" t="s">
        <v>78</v>
      </c>
      <c r="D87" s="1204">
        <v>0</v>
      </c>
      <c r="E87" s="1205">
        <v>0</v>
      </c>
    </row>
    <row r="88" spans="2:5" ht="13.5" thickBot="1">
      <c r="B88" s="1182" t="s">
        <v>79</v>
      </c>
      <c r="C88" s="1183" t="s">
        <v>80</v>
      </c>
      <c r="D88" s="1184">
        <v>0</v>
      </c>
      <c r="E88" s="1206">
        <v>0</v>
      </c>
    </row>
    <row r="89" spans="2:5" ht="13.5" thickBot="1">
      <c r="B89" s="1182" t="s">
        <v>81</v>
      </c>
      <c r="C89" s="1183" t="s">
        <v>82</v>
      </c>
      <c r="D89" s="1184">
        <v>0</v>
      </c>
      <c r="E89" s="1207">
        <v>0</v>
      </c>
    </row>
    <row r="90" spans="2:5" ht="13.5" thickBot="1">
      <c r="B90" s="1182" t="s">
        <v>83</v>
      </c>
      <c r="C90" s="1183" t="s">
        <v>84</v>
      </c>
      <c r="D90" s="1227">
        <v>480162.17</v>
      </c>
      <c r="E90" s="1238">
        <v>3.3576508359601186E-3</v>
      </c>
    </row>
    <row r="91" spans="2:5">
      <c r="B91" s="1182" t="s">
        <v>85</v>
      </c>
      <c r="C91" s="1183" t="s">
        <v>86</v>
      </c>
      <c r="D91" s="1227">
        <v>143005390.81</v>
      </c>
      <c r="E91" s="1249">
        <v>1</v>
      </c>
    </row>
    <row r="92" spans="2:5">
      <c r="B92" s="1185" t="s">
        <v>5</v>
      </c>
      <c r="C92" s="1186" t="s">
        <v>87</v>
      </c>
      <c r="D92" s="1252">
        <v>143005390.81</v>
      </c>
      <c r="E92" s="1253">
        <v>1</v>
      </c>
    </row>
    <row r="93" spans="2:5">
      <c r="B93" s="1185" t="s">
        <v>7</v>
      </c>
      <c r="C93" s="1186" t="s">
        <v>88</v>
      </c>
      <c r="D93" s="1210">
        <v>0</v>
      </c>
      <c r="E93" s="1211">
        <v>0</v>
      </c>
    </row>
    <row r="94" spans="2:5" ht="13.5" thickBot="1">
      <c r="B94" s="1187" t="s">
        <v>9</v>
      </c>
      <c r="C94" s="1188" t="s">
        <v>89</v>
      </c>
      <c r="D94" s="1216">
        <v>0</v>
      </c>
      <c r="E94" s="1217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.85546875" customWidth="1"/>
    <col min="7" max="7" width="15" style="140" bestFit="1" customWidth="1"/>
    <col min="8" max="8" width="9.140625" style="140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93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16164795.6</v>
      </c>
      <c r="E9" s="23">
        <f>E10+E11+E12+E13</f>
        <v>18295675.84</v>
      </c>
    </row>
    <row r="10" spans="2:5">
      <c r="B10" s="14" t="s">
        <v>5</v>
      </c>
      <c r="C10" s="93" t="s">
        <v>6</v>
      </c>
      <c r="D10" s="175">
        <v>16160045.27</v>
      </c>
      <c r="E10" s="226">
        <v>18188226.449999999</v>
      </c>
    </row>
    <row r="11" spans="2:5">
      <c r="B11" s="14" t="s">
        <v>7</v>
      </c>
      <c r="C11" s="93" t="s">
        <v>8</v>
      </c>
      <c r="D11" s="175">
        <v>4750.33</v>
      </c>
      <c r="E11" s="226">
        <v>30755.46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>
        <f>E14</f>
        <v>76693.929999999993</v>
      </c>
    </row>
    <row r="14" spans="2:5">
      <c r="B14" s="14" t="s">
        <v>13</v>
      </c>
      <c r="C14" s="93" t="s">
        <v>14</v>
      </c>
      <c r="D14" s="175"/>
      <c r="E14" s="226">
        <v>76693.929999999993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25445.91</v>
      </c>
      <c r="E16" s="23">
        <f>E17+E18+E19</f>
        <v>29868.799999999999</v>
      </c>
    </row>
    <row r="17" spans="2:8">
      <c r="B17" s="14" t="s">
        <v>5</v>
      </c>
      <c r="C17" s="93" t="s">
        <v>14</v>
      </c>
      <c r="D17" s="176">
        <f>25118.24+327.67</f>
        <v>25445.91</v>
      </c>
      <c r="E17" s="227">
        <v>29868.799999999999</v>
      </c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16139349.689999999</v>
      </c>
      <c r="E20" s="229">
        <f>E9-E16</f>
        <v>18265807.039999999</v>
      </c>
      <c r="F20" s="168"/>
      <c r="G20" s="230"/>
      <c r="H20" s="203"/>
    </row>
    <row r="21" spans="2:8" ht="13.5" thickBot="1">
      <c r="B21" s="3"/>
      <c r="C21" s="17"/>
      <c r="D21" s="18"/>
      <c r="E21" s="18"/>
      <c r="F21" s="92"/>
      <c r="G21" s="230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98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14521954.18</v>
      </c>
      <c r="E24" s="23">
        <f>D20</f>
        <v>16139349.689999999</v>
      </c>
    </row>
    <row r="25" spans="2:8">
      <c r="B25" s="21" t="s">
        <v>25</v>
      </c>
      <c r="C25" s="22" t="s">
        <v>26</v>
      </c>
      <c r="D25" s="95">
        <v>-548865.21</v>
      </c>
      <c r="E25" s="110">
        <v>1563073.84</v>
      </c>
      <c r="G25" s="203"/>
    </row>
    <row r="26" spans="2:8">
      <c r="B26" s="24" t="s">
        <v>27</v>
      </c>
      <c r="C26" s="25" t="s">
        <v>28</v>
      </c>
      <c r="D26" s="96">
        <v>1052763.3700000001</v>
      </c>
      <c r="E26" s="111">
        <v>3520924.61</v>
      </c>
    </row>
    <row r="27" spans="2:8">
      <c r="B27" s="26" t="s">
        <v>5</v>
      </c>
      <c r="C27" s="15" t="s">
        <v>29</v>
      </c>
      <c r="D27" s="175">
        <v>8370</v>
      </c>
      <c r="E27" s="231">
        <v>11482.19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>
        <v>1044393.37</v>
      </c>
      <c r="E29" s="231">
        <v>3509442.42</v>
      </c>
      <c r="F29" s="92"/>
      <c r="G29" s="203"/>
    </row>
    <row r="30" spans="2:8">
      <c r="B30" s="24" t="s">
        <v>32</v>
      </c>
      <c r="C30" s="27" t="s">
        <v>33</v>
      </c>
      <c r="D30" s="96">
        <v>1601628.58</v>
      </c>
      <c r="E30" s="111">
        <v>1957850.77</v>
      </c>
    </row>
    <row r="31" spans="2:8">
      <c r="B31" s="26" t="s">
        <v>5</v>
      </c>
      <c r="C31" s="15" t="s">
        <v>34</v>
      </c>
      <c r="D31" s="175">
        <v>1583705.33</v>
      </c>
      <c r="E31" s="231">
        <v>1880162.74</v>
      </c>
    </row>
    <row r="32" spans="2:8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16192.55</v>
      </c>
      <c r="E33" s="231">
        <v>20913.240000000002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/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1730.7</v>
      </c>
      <c r="E37" s="231">
        <v>56774.79</v>
      </c>
    </row>
    <row r="38" spans="2:6">
      <c r="B38" s="21" t="s">
        <v>44</v>
      </c>
      <c r="C38" s="22" t="s">
        <v>45</v>
      </c>
      <c r="D38" s="95">
        <v>2166260.7200000002</v>
      </c>
      <c r="E38" s="23">
        <v>563383.51</v>
      </c>
    </row>
    <row r="39" spans="2:6" ht="13.5" thickBot="1">
      <c r="B39" s="30" t="s">
        <v>46</v>
      </c>
      <c r="C39" s="31" t="s">
        <v>47</v>
      </c>
      <c r="D39" s="97">
        <v>16139349.689999999</v>
      </c>
      <c r="E39" s="242">
        <f>E24+E25+E38</f>
        <v>18265807.040000003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204"/>
      <c r="E43" s="44"/>
    </row>
    <row r="44" spans="2:6">
      <c r="B44" s="39" t="s">
        <v>5</v>
      </c>
      <c r="C44" s="48" t="s">
        <v>51</v>
      </c>
      <c r="D44" s="160">
        <v>1145950.5297999999</v>
      </c>
      <c r="E44" s="144">
        <v>1103771.4835999999</v>
      </c>
    </row>
    <row r="45" spans="2:6" ht="13.5" thickBot="1">
      <c r="B45" s="41" t="s">
        <v>7</v>
      </c>
      <c r="C45" s="49" t="s">
        <v>52</v>
      </c>
      <c r="D45" s="143">
        <v>1103771.4835999999</v>
      </c>
      <c r="E45" s="148">
        <v>1203283.9421000001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12.6724</v>
      </c>
      <c r="E47" s="150">
        <v>14.622</v>
      </c>
      <c r="F47" s="92"/>
    </row>
    <row r="48" spans="2:6">
      <c r="B48" s="39" t="s">
        <v>7</v>
      </c>
      <c r="C48" s="48" t="s">
        <v>54</v>
      </c>
      <c r="D48" s="160">
        <v>12.6152</v>
      </c>
      <c r="E48" s="154">
        <v>14.4268</v>
      </c>
    </row>
    <row r="49" spans="2:8">
      <c r="B49" s="39" t="s">
        <v>9</v>
      </c>
      <c r="C49" s="48" t="s">
        <v>55</v>
      </c>
      <c r="D49" s="160">
        <v>14.622</v>
      </c>
      <c r="E49" s="154">
        <v>16.184100000000001</v>
      </c>
    </row>
    <row r="50" spans="2:8" ht="13.5" thickBot="1">
      <c r="B50" s="41" t="s">
        <v>11</v>
      </c>
      <c r="C50" s="49" t="s">
        <v>52</v>
      </c>
      <c r="D50" s="143">
        <v>14.622</v>
      </c>
      <c r="E50" s="152">
        <v>15.18</v>
      </c>
      <c r="H50" s="203"/>
    </row>
    <row r="51" spans="2:8" ht="13.5" thickBot="1">
      <c r="B51" s="32"/>
      <c r="C51" s="33"/>
      <c r="D51" s="153"/>
      <c r="E51" s="153"/>
    </row>
    <row r="52" spans="2:8" ht="16.5" thickBot="1">
      <c r="B52" s="1232"/>
      <c r="C52" s="1233" t="s">
        <v>56</v>
      </c>
      <c r="D52" s="1234"/>
      <c r="E52" s="1224"/>
    </row>
    <row r="53" spans="2:8" ht="23.25" customHeight="1" thickBot="1">
      <c r="B53" s="6368" t="s">
        <v>57</v>
      </c>
      <c r="C53" s="6369"/>
      <c r="D53" s="1235" t="s">
        <v>58</v>
      </c>
      <c r="E53" s="1236" t="s">
        <v>59</v>
      </c>
    </row>
    <row r="54" spans="2:8" ht="13.5" thickBot="1">
      <c r="B54" s="1237" t="s">
        <v>27</v>
      </c>
      <c r="C54" s="1226" t="s">
        <v>60</v>
      </c>
      <c r="D54" s="1260">
        <v>18188226.449999999</v>
      </c>
      <c r="E54" s="1261">
        <v>0.99575268753085433</v>
      </c>
    </row>
    <row r="55" spans="2:8" ht="25.5">
      <c r="B55" s="1239" t="s">
        <v>5</v>
      </c>
      <c r="C55" s="1240" t="s">
        <v>61</v>
      </c>
      <c r="D55" s="1250">
        <v>0</v>
      </c>
      <c r="E55" s="1251">
        <v>0</v>
      </c>
    </row>
    <row r="56" spans="2:8">
      <c r="B56" s="1228" t="s">
        <v>268</v>
      </c>
      <c r="C56" s="245" t="s">
        <v>269</v>
      </c>
      <c r="D56" s="1252">
        <v>0</v>
      </c>
      <c r="E56" s="1253">
        <v>0</v>
      </c>
    </row>
    <row r="57" spans="2:8">
      <c r="B57" s="246" t="s">
        <v>270</v>
      </c>
      <c r="C57" s="245" t="s">
        <v>271</v>
      </c>
      <c r="D57" s="1252">
        <v>0</v>
      </c>
      <c r="E57" s="1253">
        <v>0</v>
      </c>
    </row>
    <row r="58" spans="2:8">
      <c r="B58" s="246" t="s">
        <v>272</v>
      </c>
      <c r="C58" s="245" t="s">
        <v>273</v>
      </c>
      <c r="D58" s="247">
        <v>0</v>
      </c>
      <c r="E58" s="1253">
        <v>0</v>
      </c>
    </row>
    <row r="59" spans="2:8" ht="25.5">
      <c r="B59" s="1228" t="s">
        <v>7</v>
      </c>
      <c r="C59" s="1229" t="s">
        <v>62</v>
      </c>
      <c r="D59" s="1252">
        <v>0</v>
      </c>
      <c r="E59" s="1253">
        <v>0</v>
      </c>
    </row>
    <row r="60" spans="2:8">
      <c r="B60" s="1228" t="s">
        <v>9</v>
      </c>
      <c r="C60" s="1229" t="s">
        <v>63</v>
      </c>
      <c r="D60" s="1252">
        <v>0</v>
      </c>
      <c r="E60" s="1253">
        <v>0</v>
      </c>
    </row>
    <row r="61" spans="2:8" ht="24" customHeight="1">
      <c r="B61" s="1228" t="s">
        <v>274</v>
      </c>
      <c r="C61" s="1229" t="s">
        <v>275</v>
      </c>
      <c r="D61" s="1252">
        <v>0</v>
      </c>
      <c r="E61" s="1253">
        <v>0</v>
      </c>
    </row>
    <row r="62" spans="2:8">
      <c r="B62" s="1228" t="s">
        <v>276</v>
      </c>
      <c r="C62" s="1229" t="s">
        <v>16</v>
      </c>
      <c r="D62" s="1252">
        <v>0</v>
      </c>
      <c r="E62" s="1253">
        <v>0</v>
      </c>
    </row>
    <row r="63" spans="2:8">
      <c r="B63" s="1228" t="s">
        <v>11</v>
      </c>
      <c r="C63" s="1229" t="s">
        <v>64</v>
      </c>
      <c r="D63" s="1252">
        <v>0</v>
      </c>
      <c r="E63" s="1253">
        <v>0</v>
      </c>
    </row>
    <row r="64" spans="2:8">
      <c r="B64" s="1228" t="s">
        <v>13</v>
      </c>
      <c r="C64" s="1229" t="s">
        <v>275</v>
      </c>
      <c r="D64" s="1252">
        <v>0</v>
      </c>
      <c r="E64" s="1253">
        <v>0</v>
      </c>
    </row>
    <row r="65" spans="2:5">
      <c r="B65" s="1228" t="s">
        <v>15</v>
      </c>
      <c r="C65" s="1229" t="s">
        <v>16</v>
      </c>
      <c r="D65" s="1252">
        <v>0</v>
      </c>
      <c r="E65" s="1253">
        <v>0</v>
      </c>
    </row>
    <row r="66" spans="2:5">
      <c r="B66" s="1228" t="s">
        <v>38</v>
      </c>
      <c r="C66" s="1229" t="s">
        <v>65</v>
      </c>
      <c r="D66" s="1252">
        <v>0</v>
      </c>
      <c r="E66" s="1253">
        <v>0</v>
      </c>
    </row>
    <row r="67" spans="2:5">
      <c r="B67" s="1241" t="s">
        <v>40</v>
      </c>
      <c r="C67" s="1242" t="s">
        <v>66</v>
      </c>
      <c r="D67" s="1262">
        <v>18188226.449999999</v>
      </c>
      <c r="E67" s="1263">
        <v>0.99575268753085433</v>
      </c>
    </row>
    <row r="68" spans="2:5">
      <c r="B68" s="1241" t="s">
        <v>277</v>
      </c>
      <c r="C68" s="1242" t="s">
        <v>278</v>
      </c>
      <c r="D68" s="1264">
        <v>18188226.449999999</v>
      </c>
      <c r="E68" s="1265">
        <v>0.99575268753085433</v>
      </c>
    </row>
    <row r="69" spans="2:5">
      <c r="B69" s="1241" t="s">
        <v>279</v>
      </c>
      <c r="C69" s="1242" t="s">
        <v>280</v>
      </c>
      <c r="D69" s="1254">
        <v>0</v>
      </c>
      <c r="E69" s="1255">
        <v>0</v>
      </c>
    </row>
    <row r="70" spans="2:5">
      <c r="B70" s="1241" t="s">
        <v>281</v>
      </c>
      <c r="C70" s="1242" t="s">
        <v>282</v>
      </c>
      <c r="D70" s="1254">
        <v>0</v>
      </c>
      <c r="E70" s="1255">
        <v>0</v>
      </c>
    </row>
    <row r="71" spans="2:5">
      <c r="B71" s="1241" t="s">
        <v>283</v>
      </c>
      <c r="C71" s="1242" t="s">
        <v>284</v>
      </c>
      <c r="D71" s="1254">
        <v>0</v>
      </c>
      <c r="E71" s="1255">
        <v>0</v>
      </c>
    </row>
    <row r="72" spans="2:5" ht="25.5">
      <c r="B72" s="1241" t="s">
        <v>42</v>
      </c>
      <c r="C72" s="1242" t="s">
        <v>67</v>
      </c>
      <c r="D72" s="1254">
        <v>0</v>
      </c>
      <c r="E72" s="1255">
        <v>0</v>
      </c>
    </row>
    <row r="73" spans="2:5">
      <c r="B73" s="1241" t="s">
        <v>285</v>
      </c>
      <c r="C73" s="1242" t="s">
        <v>286</v>
      </c>
      <c r="D73" s="1254">
        <v>0</v>
      </c>
      <c r="E73" s="1255">
        <v>0</v>
      </c>
    </row>
    <row r="74" spans="2:5">
      <c r="B74" s="1241" t="s">
        <v>287</v>
      </c>
      <c r="C74" s="1242" t="s">
        <v>288</v>
      </c>
      <c r="D74" s="1254">
        <v>0</v>
      </c>
      <c r="E74" s="1255">
        <v>0</v>
      </c>
    </row>
    <row r="75" spans="2:5">
      <c r="B75" s="1241" t="s">
        <v>289</v>
      </c>
      <c r="C75" s="1242" t="s">
        <v>290</v>
      </c>
      <c r="D75" s="1252">
        <v>0</v>
      </c>
      <c r="E75" s="1255">
        <v>0</v>
      </c>
    </row>
    <row r="76" spans="2:5">
      <c r="B76" s="1241" t="s">
        <v>291</v>
      </c>
      <c r="C76" s="1242" t="s">
        <v>292</v>
      </c>
      <c r="D76" s="1254">
        <v>0</v>
      </c>
      <c r="E76" s="1255">
        <v>0</v>
      </c>
    </row>
    <row r="77" spans="2:5">
      <c r="B77" s="1241" t="s">
        <v>293</v>
      </c>
      <c r="C77" s="1242" t="s">
        <v>294</v>
      </c>
      <c r="D77" s="1254">
        <v>0</v>
      </c>
      <c r="E77" s="1255">
        <v>0</v>
      </c>
    </row>
    <row r="78" spans="2:5">
      <c r="B78" s="1241" t="s">
        <v>68</v>
      </c>
      <c r="C78" s="1242" t="s">
        <v>69</v>
      </c>
      <c r="D78" s="1254">
        <v>0</v>
      </c>
      <c r="E78" s="1255">
        <v>0</v>
      </c>
    </row>
    <row r="79" spans="2:5">
      <c r="B79" s="1228" t="s">
        <v>70</v>
      </c>
      <c r="C79" s="1229" t="s">
        <v>71</v>
      </c>
      <c r="D79" s="1252">
        <v>0</v>
      </c>
      <c r="E79" s="1253">
        <v>0</v>
      </c>
    </row>
    <row r="80" spans="2:5">
      <c r="B80" s="1228" t="s">
        <v>295</v>
      </c>
      <c r="C80" s="1229" t="s">
        <v>296</v>
      </c>
      <c r="D80" s="1252">
        <v>0</v>
      </c>
      <c r="E80" s="1253">
        <v>0</v>
      </c>
    </row>
    <row r="81" spans="2:5">
      <c r="B81" s="1228" t="s">
        <v>297</v>
      </c>
      <c r="C81" s="1229" t="s">
        <v>298</v>
      </c>
      <c r="D81" s="1252">
        <v>0</v>
      </c>
      <c r="E81" s="1253">
        <v>0</v>
      </c>
    </row>
    <row r="82" spans="2:5">
      <c r="B82" s="1228" t="s">
        <v>299</v>
      </c>
      <c r="C82" s="1229" t="s">
        <v>300</v>
      </c>
      <c r="D82" s="1252">
        <v>0</v>
      </c>
      <c r="E82" s="1253">
        <v>0</v>
      </c>
    </row>
    <row r="83" spans="2:5">
      <c r="B83" s="1228" t="s">
        <v>301</v>
      </c>
      <c r="C83" s="1229" t="s">
        <v>302</v>
      </c>
      <c r="D83" s="1252">
        <v>0</v>
      </c>
      <c r="E83" s="1253">
        <v>0</v>
      </c>
    </row>
    <row r="84" spans="2:5">
      <c r="B84" s="1228" t="s">
        <v>72</v>
      </c>
      <c r="C84" s="1229" t="s">
        <v>73</v>
      </c>
      <c r="D84" s="1252">
        <v>0</v>
      </c>
      <c r="E84" s="1253">
        <v>0</v>
      </c>
    </row>
    <row r="85" spans="2:5">
      <c r="B85" s="1228" t="s">
        <v>74</v>
      </c>
      <c r="C85" s="1229" t="s">
        <v>75</v>
      </c>
      <c r="D85" s="1252">
        <v>0</v>
      </c>
      <c r="E85" s="1253">
        <v>0</v>
      </c>
    </row>
    <row r="86" spans="2:5" ht="13.5" thickBot="1">
      <c r="B86" s="1243" t="s">
        <v>76</v>
      </c>
      <c r="C86" s="1244" t="s">
        <v>77</v>
      </c>
      <c r="D86" s="1256">
        <v>0</v>
      </c>
      <c r="E86" s="1257">
        <v>0</v>
      </c>
    </row>
    <row r="87" spans="2:5" ht="26.25" thickBot="1">
      <c r="B87" s="1245" t="s">
        <v>32</v>
      </c>
      <c r="C87" s="1246" t="s">
        <v>78</v>
      </c>
      <c r="D87" s="1247">
        <v>0</v>
      </c>
      <c r="E87" s="1248">
        <v>0</v>
      </c>
    </row>
    <row r="88" spans="2:5" ht="13.5" thickBot="1">
      <c r="B88" s="1225" t="s">
        <v>79</v>
      </c>
      <c r="C88" s="1226" t="s">
        <v>80</v>
      </c>
      <c r="D88" s="1269">
        <v>30755.46</v>
      </c>
      <c r="E88" s="1303">
        <v>1.68377230377224E-3</v>
      </c>
    </row>
    <row r="89" spans="2:5" ht="13.5" thickBot="1">
      <c r="B89" s="1225" t="s">
        <v>81</v>
      </c>
      <c r="C89" s="1226" t="s">
        <v>82</v>
      </c>
      <c r="D89" s="1269">
        <v>76693.929999999993</v>
      </c>
      <c r="E89" s="1280">
        <v>4.1987704037412185E-3</v>
      </c>
    </row>
    <row r="90" spans="2:5" ht="13.5" thickBot="1">
      <c r="B90" s="1225" t="s">
        <v>83</v>
      </c>
      <c r="C90" s="1226" t="s">
        <v>84</v>
      </c>
      <c r="D90" s="1269">
        <v>29868.799999999999</v>
      </c>
      <c r="E90" s="1280">
        <v>1.6352302383678308E-3</v>
      </c>
    </row>
    <row r="91" spans="2:5">
      <c r="B91" s="1225" t="s">
        <v>85</v>
      </c>
      <c r="C91" s="1226" t="s">
        <v>86</v>
      </c>
      <c r="D91" s="1269">
        <v>18265807.039999999</v>
      </c>
      <c r="E91" s="1291">
        <v>0.99999999999999989</v>
      </c>
    </row>
    <row r="92" spans="2:5">
      <c r="B92" s="1228" t="s">
        <v>5</v>
      </c>
      <c r="C92" s="1229" t="s">
        <v>87</v>
      </c>
      <c r="D92" s="1295">
        <v>18265807.039999999</v>
      </c>
      <c r="E92" s="1296">
        <v>0.99999999999999989</v>
      </c>
    </row>
    <row r="93" spans="2:5">
      <c r="B93" s="1228" t="s">
        <v>7</v>
      </c>
      <c r="C93" s="1229" t="s">
        <v>88</v>
      </c>
      <c r="D93" s="1252">
        <v>0</v>
      </c>
      <c r="E93" s="1253">
        <v>0</v>
      </c>
    </row>
    <row r="94" spans="2:5" ht="13.5" thickBot="1">
      <c r="B94" s="1230" t="s">
        <v>9</v>
      </c>
      <c r="C94" s="1231" t="s">
        <v>89</v>
      </c>
      <c r="D94" s="1258">
        <v>0</v>
      </c>
      <c r="E94" s="1259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H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28515625" customWidth="1"/>
    <col min="7" max="7" width="15" bestFit="1" customWidth="1"/>
    <col min="8" max="8" width="9.140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94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19411250.350000001</v>
      </c>
      <c r="E9" s="23">
        <f>E10+E11+E12+E13</f>
        <v>16963203.539999999</v>
      </c>
    </row>
    <row r="10" spans="2:5">
      <c r="B10" s="14" t="s">
        <v>5</v>
      </c>
      <c r="C10" s="93" t="s">
        <v>6</v>
      </c>
      <c r="D10" s="175">
        <v>19368021.850000001</v>
      </c>
      <c r="E10" s="226">
        <v>16963203.539999999</v>
      </c>
    </row>
    <row r="11" spans="2:5">
      <c r="B11" s="14" t="s">
        <v>7</v>
      </c>
      <c r="C11" s="93" t="s">
        <v>8</v>
      </c>
      <c r="D11" s="175">
        <v>43228.5</v>
      </c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36875.83</v>
      </c>
      <c r="E16" s="23">
        <f>E17+E18+E19</f>
        <v>53007.99</v>
      </c>
    </row>
    <row r="17" spans="2:8">
      <c r="B17" s="14" t="s">
        <v>5</v>
      </c>
      <c r="C17" s="93" t="s">
        <v>14</v>
      </c>
      <c r="D17" s="176">
        <f>31240.35+5635.48</f>
        <v>36875.83</v>
      </c>
      <c r="E17" s="227">
        <v>53007.99</v>
      </c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19374374.520000003</v>
      </c>
      <c r="E20" s="229">
        <f>E9-E16</f>
        <v>16910195.550000001</v>
      </c>
      <c r="F20" s="168"/>
      <c r="G20" s="105"/>
      <c r="H20" s="92"/>
    </row>
    <row r="21" spans="2:8" ht="13.5" thickBot="1">
      <c r="B21" s="3"/>
      <c r="C21" s="17"/>
      <c r="D21" s="18"/>
      <c r="E21" s="18"/>
      <c r="F21" s="92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98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22238338.579999998</v>
      </c>
      <c r="E24" s="23">
        <f>D20</f>
        <v>19374374.520000003</v>
      </c>
    </row>
    <row r="25" spans="2:8">
      <c r="B25" s="21" t="s">
        <v>25</v>
      </c>
      <c r="C25" s="22" t="s">
        <v>26</v>
      </c>
      <c r="D25" s="95">
        <v>-3206789.4699999997</v>
      </c>
      <c r="E25" s="110">
        <v>-1942879.94</v>
      </c>
      <c r="G25" s="164"/>
    </row>
    <row r="26" spans="2:8">
      <c r="B26" s="24" t="s">
        <v>27</v>
      </c>
      <c r="C26" s="25" t="s">
        <v>28</v>
      </c>
      <c r="D26" s="96">
        <v>260834.33</v>
      </c>
      <c r="E26" s="111">
        <v>500839.33</v>
      </c>
      <c r="G26" s="165"/>
    </row>
    <row r="27" spans="2:8">
      <c r="B27" s="26" t="s">
        <v>5</v>
      </c>
      <c r="C27" s="15" t="s">
        <v>29</v>
      </c>
      <c r="D27" s="175">
        <v>2931.87</v>
      </c>
      <c r="E27" s="231">
        <v>1395</v>
      </c>
      <c r="G27" s="165"/>
    </row>
    <row r="28" spans="2:8">
      <c r="B28" s="26" t="s">
        <v>7</v>
      </c>
      <c r="C28" s="15" t="s">
        <v>30</v>
      </c>
      <c r="D28" s="175"/>
      <c r="E28" s="231"/>
      <c r="G28" s="165"/>
    </row>
    <row r="29" spans="2:8">
      <c r="B29" s="26" t="s">
        <v>9</v>
      </c>
      <c r="C29" s="15" t="s">
        <v>31</v>
      </c>
      <c r="D29" s="175">
        <v>257902.46</v>
      </c>
      <c r="E29" s="231">
        <v>499444.33</v>
      </c>
      <c r="G29" s="164"/>
    </row>
    <row r="30" spans="2:8">
      <c r="B30" s="24" t="s">
        <v>32</v>
      </c>
      <c r="C30" s="27" t="s">
        <v>33</v>
      </c>
      <c r="D30" s="96">
        <v>3467623.8</v>
      </c>
      <c r="E30" s="111">
        <v>2443719.2700000005</v>
      </c>
      <c r="G30" s="165"/>
    </row>
    <row r="31" spans="2:8">
      <c r="B31" s="26" t="s">
        <v>5</v>
      </c>
      <c r="C31" s="15" t="s">
        <v>34</v>
      </c>
      <c r="D31" s="175">
        <v>3221268.09</v>
      </c>
      <c r="E31" s="231">
        <v>2168185.6</v>
      </c>
      <c r="G31" s="165"/>
    </row>
    <row r="32" spans="2:8">
      <c r="B32" s="26" t="s">
        <v>7</v>
      </c>
      <c r="C32" s="15" t="s">
        <v>35</v>
      </c>
      <c r="D32" s="175"/>
      <c r="E32" s="231"/>
      <c r="G32" s="165"/>
    </row>
    <row r="33" spans="2:7">
      <c r="B33" s="26" t="s">
        <v>9</v>
      </c>
      <c r="C33" s="15" t="s">
        <v>36</v>
      </c>
      <c r="D33" s="175">
        <v>24996.45</v>
      </c>
      <c r="E33" s="231">
        <v>23945.49</v>
      </c>
      <c r="G33" s="165"/>
    </row>
    <row r="34" spans="2:7">
      <c r="B34" s="26" t="s">
        <v>11</v>
      </c>
      <c r="C34" s="15" t="s">
        <v>37</v>
      </c>
      <c r="D34" s="175"/>
      <c r="E34" s="231"/>
      <c r="G34" s="165"/>
    </row>
    <row r="35" spans="2:7" ht="25.5">
      <c r="B35" s="26" t="s">
        <v>38</v>
      </c>
      <c r="C35" s="15" t="s">
        <v>39</v>
      </c>
      <c r="D35" s="175"/>
      <c r="E35" s="231"/>
      <c r="G35" s="165"/>
    </row>
    <row r="36" spans="2:7">
      <c r="B36" s="26" t="s">
        <v>40</v>
      </c>
      <c r="C36" s="15" t="s">
        <v>41</v>
      </c>
      <c r="D36" s="175"/>
      <c r="E36" s="231"/>
      <c r="G36" s="165"/>
    </row>
    <row r="37" spans="2:7" ht="13.5" thickBot="1">
      <c r="B37" s="28" t="s">
        <v>42</v>
      </c>
      <c r="C37" s="29" t="s">
        <v>43</v>
      </c>
      <c r="D37" s="175">
        <v>221359.26</v>
      </c>
      <c r="E37" s="231">
        <v>251588.18</v>
      </c>
      <c r="G37" s="165"/>
    </row>
    <row r="38" spans="2:7">
      <c r="B38" s="21" t="s">
        <v>44</v>
      </c>
      <c r="C38" s="22" t="s">
        <v>45</v>
      </c>
      <c r="D38" s="95">
        <v>342825.41</v>
      </c>
      <c r="E38" s="23">
        <v>-521299.03</v>
      </c>
    </row>
    <row r="39" spans="2:7" ht="13.5" thickBot="1">
      <c r="B39" s="30" t="s">
        <v>46</v>
      </c>
      <c r="C39" s="31" t="s">
        <v>47</v>
      </c>
      <c r="D39" s="97">
        <v>19374374.52</v>
      </c>
      <c r="E39" s="242">
        <f>E24+E25+E38</f>
        <v>16910195.550000001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98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1983606.6046</v>
      </c>
      <c r="E44" s="144">
        <v>1700401.8181</v>
      </c>
    </row>
    <row r="45" spans="2:7" ht="13.5" thickBot="1">
      <c r="B45" s="41" t="s">
        <v>7</v>
      </c>
      <c r="C45" s="49" t="s">
        <v>52</v>
      </c>
      <c r="D45" s="143">
        <v>1700401.8181</v>
      </c>
      <c r="E45" s="148">
        <v>1532252.4598000001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11.2111</v>
      </c>
      <c r="E47" s="150">
        <v>11.394</v>
      </c>
      <c r="F47" s="92"/>
    </row>
    <row r="48" spans="2:7">
      <c r="B48" s="39" t="s">
        <v>7</v>
      </c>
      <c r="C48" s="48" t="s">
        <v>54</v>
      </c>
      <c r="D48" s="160">
        <v>10.771800000000001</v>
      </c>
      <c r="E48" s="154">
        <v>10.731299999999999</v>
      </c>
    </row>
    <row r="49" spans="2:8">
      <c r="B49" s="39" t="s">
        <v>9</v>
      </c>
      <c r="C49" s="48" t="s">
        <v>55</v>
      </c>
      <c r="D49" s="160">
        <v>11.8614</v>
      </c>
      <c r="E49" s="154">
        <v>12.6495</v>
      </c>
    </row>
    <row r="50" spans="2:8" ht="13.5" thickBot="1">
      <c r="B50" s="41" t="s">
        <v>11</v>
      </c>
      <c r="C50" s="49" t="s">
        <v>52</v>
      </c>
      <c r="D50" s="143">
        <v>11.394</v>
      </c>
      <c r="E50" s="152">
        <v>11.036199999999999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1274"/>
      <c r="C52" s="1275" t="s">
        <v>56</v>
      </c>
      <c r="D52" s="1276"/>
      <c r="E52" s="1266"/>
    </row>
    <row r="53" spans="2:8" ht="23.25" customHeight="1" thickBot="1">
      <c r="B53" s="6368" t="s">
        <v>57</v>
      </c>
      <c r="C53" s="6369"/>
      <c r="D53" s="1277" t="s">
        <v>58</v>
      </c>
      <c r="E53" s="1278" t="s">
        <v>59</v>
      </c>
    </row>
    <row r="54" spans="2:8" ht="13.5" thickBot="1">
      <c r="B54" s="1279" t="s">
        <v>27</v>
      </c>
      <c r="C54" s="1268" t="s">
        <v>60</v>
      </c>
      <c r="D54" s="1304">
        <v>16963203.539999999</v>
      </c>
      <c r="E54" s="1305">
        <v>1.0031346763461879</v>
      </c>
    </row>
    <row r="55" spans="2:8" ht="25.5">
      <c r="B55" s="1281" t="s">
        <v>5</v>
      </c>
      <c r="C55" s="1282" t="s">
        <v>61</v>
      </c>
      <c r="D55" s="1293">
        <v>0</v>
      </c>
      <c r="E55" s="1294">
        <v>0</v>
      </c>
    </row>
    <row r="56" spans="2:8">
      <c r="B56" s="1270" t="s">
        <v>268</v>
      </c>
      <c r="C56" s="245" t="s">
        <v>269</v>
      </c>
      <c r="D56" s="1295">
        <v>0</v>
      </c>
      <c r="E56" s="1296">
        <v>0</v>
      </c>
    </row>
    <row r="57" spans="2:8">
      <c r="B57" s="246" t="s">
        <v>270</v>
      </c>
      <c r="C57" s="245" t="s">
        <v>271</v>
      </c>
      <c r="D57" s="1295">
        <v>0</v>
      </c>
      <c r="E57" s="1296">
        <v>0</v>
      </c>
    </row>
    <row r="58" spans="2:8">
      <c r="B58" s="246" t="s">
        <v>272</v>
      </c>
      <c r="C58" s="245" t="s">
        <v>273</v>
      </c>
      <c r="D58" s="247">
        <v>0</v>
      </c>
      <c r="E58" s="1296">
        <v>0</v>
      </c>
    </row>
    <row r="59" spans="2:8" ht="25.5">
      <c r="B59" s="1270" t="s">
        <v>7</v>
      </c>
      <c r="C59" s="1271" t="s">
        <v>62</v>
      </c>
      <c r="D59" s="1295">
        <v>0</v>
      </c>
      <c r="E59" s="1296">
        <v>0</v>
      </c>
    </row>
    <row r="60" spans="2:8">
      <c r="B60" s="1270" t="s">
        <v>9</v>
      </c>
      <c r="C60" s="1271" t="s">
        <v>63</v>
      </c>
      <c r="D60" s="1295">
        <v>0</v>
      </c>
      <c r="E60" s="1296">
        <v>0</v>
      </c>
    </row>
    <row r="61" spans="2:8" ht="24" customHeight="1">
      <c r="B61" s="1270" t="s">
        <v>274</v>
      </c>
      <c r="C61" s="1271" t="s">
        <v>275</v>
      </c>
      <c r="D61" s="1295">
        <v>0</v>
      </c>
      <c r="E61" s="1296">
        <v>0</v>
      </c>
    </row>
    <row r="62" spans="2:8">
      <c r="B62" s="1270" t="s">
        <v>276</v>
      </c>
      <c r="C62" s="1271" t="s">
        <v>16</v>
      </c>
      <c r="D62" s="1295">
        <v>0</v>
      </c>
      <c r="E62" s="1296">
        <v>0</v>
      </c>
    </row>
    <row r="63" spans="2:8">
      <c r="B63" s="1270" t="s">
        <v>11</v>
      </c>
      <c r="C63" s="1271" t="s">
        <v>64</v>
      </c>
      <c r="D63" s="1295">
        <v>0</v>
      </c>
      <c r="E63" s="1296">
        <v>0</v>
      </c>
    </row>
    <row r="64" spans="2:8">
      <c r="B64" s="1270" t="s">
        <v>13</v>
      </c>
      <c r="C64" s="1271" t="s">
        <v>275</v>
      </c>
      <c r="D64" s="1295">
        <v>0</v>
      </c>
      <c r="E64" s="1296">
        <v>0</v>
      </c>
    </row>
    <row r="65" spans="2:5">
      <c r="B65" s="1270" t="s">
        <v>15</v>
      </c>
      <c r="C65" s="1271" t="s">
        <v>16</v>
      </c>
      <c r="D65" s="1295">
        <v>0</v>
      </c>
      <c r="E65" s="1296">
        <v>0</v>
      </c>
    </row>
    <row r="66" spans="2:5">
      <c r="B66" s="1270" t="s">
        <v>38</v>
      </c>
      <c r="C66" s="1271" t="s">
        <v>65</v>
      </c>
      <c r="D66" s="1295">
        <v>0</v>
      </c>
      <c r="E66" s="1296">
        <v>0</v>
      </c>
    </row>
    <row r="67" spans="2:5">
      <c r="B67" s="1283" t="s">
        <v>40</v>
      </c>
      <c r="C67" s="1284" t="s">
        <v>66</v>
      </c>
      <c r="D67" s="1306">
        <v>16963203.539999999</v>
      </c>
      <c r="E67" s="1307">
        <v>1.0031346763461879</v>
      </c>
    </row>
    <row r="68" spans="2:5">
      <c r="B68" s="1283" t="s">
        <v>277</v>
      </c>
      <c r="C68" s="1284" t="s">
        <v>278</v>
      </c>
      <c r="D68" s="1308">
        <v>16963203.539999999</v>
      </c>
      <c r="E68" s="1309">
        <v>1.0031346763461879</v>
      </c>
    </row>
    <row r="69" spans="2:5">
      <c r="B69" s="1283" t="s">
        <v>279</v>
      </c>
      <c r="C69" s="1284" t="s">
        <v>280</v>
      </c>
      <c r="D69" s="1297">
        <v>0</v>
      </c>
      <c r="E69" s="1298">
        <v>0</v>
      </c>
    </row>
    <row r="70" spans="2:5">
      <c r="B70" s="1283" t="s">
        <v>281</v>
      </c>
      <c r="C70" s="1284" t="s">
        <v>282</v>
      </c>
      <c r="D70" s="1297">
        <v>0</v>
      </c>
      <c r="E70" s="1298">
        <v>0</v>
      </c>
    </row>
    <row r="71" spans="2:5">
      <c r="B71" s="1283" t="s">
        <v>283</v>
      </c>
      <c r="C71" s="1284" t="s">
        <v>284</v>
      </c>
      <c r="D71" s="1297">
        <v>0</v>
      </c>
      <c r="E71" s="1298">
        <v>0</v>
      </c>
    </row>
    <row r="72" spans="2:5" ht="25.5">
      <c r="B72" s="1283" t="s">
        <v>42</v>
      </c>
      <c r="C72" s="1284" t="s">
        <v>67</v>
      </c>
      <c r="D72" s="1297">
        <v>0</v>
      </c>
      <c r="E72" s="1298">
        <v>0</v>
      </c>
    </row>
    <row r="73" spans="2:5">
      <c r="B73" s="1283" t="s">
        <v>285</v>
      </c>
      <c r="C73" s="1284" t="s">
        <v>286</v>
      </c>
      <c r="D73" s="1297">
        <v>0</v>
      </c>
      <c r="E73" s="1298">
        <v>0</v>
      </c>
    </row>
    <row r="74" spans="2:5">
      <c r="B74" s="1283" t="s">
        <v>287</v>
      </c>
      <c r="C74" s="1284" t="s">
        <v>288</v>
      </c>
      <c r="D74" s="1297">
        <v>0</v>
      </c>
      <c r="E74" s="1298">
        <v>0</v>
      </c>
    </row>
    <row r="75" spans="2:5">
      <c r="B75" s="1283" t="s">
        <v>289</v>
      </c>
      <c r="C75" s="1284" t="s">
        <v>290</v>
      </c>
      <c r="D75" s="1295">
        <v>0</v>
      </c>
      <c r="E75" s="1298">
        <v>0</v>
      </c>
    </row>
    <row r="76" spans="2:5">
      <c r="B76" s="1283" t="s">
        <v>291</v>
      </c>
      <c r="C76" s="1284" t="s">
        <v>292</v>
      </c>
      <c r="D76" s="1297">
        <v>0</v>
      </c>
      <c r="E76" s="1298">
        <v>0</v>
      </c>
    </row>
    <row r="77" spans="2:5">
      <c r="B77" s="1283" t="s">
        <v>293</v>
      </c>
      <c r="C77" s="1284" t="s">
        <v>294</v>
      </c>
      <c r="D77" s="1297">
        <v>0</v>
      </c>
      <c r="E77" s="1298">
        <v>0</v>
      </c>
    </row>
    <row r="78" spans="2:5">
      <c r="B78" s="1283" t="s">
        <v>68</v>
      </c>
      <c r="C78" s="1284" t="s">
        <v>69</v>
      </c>
      <c r="D78" s="1297">
        <v>0</v>
      </c>
      <c r="E78" s="1298">
        <v>0</v>
      </c>
    </row>
    <row r="79" spans="2:5">
      <c r="B79" s="1270" t="s">
        <v>70</v>
      </c>
      <c r="C79" s="1271" t="s">
        <v>71</v>
      </c>
      <c r="D79" s="1295">
        <v>0</v>
      </c>
      <c r="E79" s="1296">
        <v>0</v>
      </c>
    </row>
    <row r="80" spans="2:5">
      <c r="B80" s="1270" t="s">
        <v>295</v>
      </c>
      <c r="C80" s="1271" t="s">
        <v>296</v>
      </c>
      <c r="D80" s="1295">
        <v>0</v>
      </c>
      <c r="E80" s="1296">
        <v>0</v>
      </c>
    </row>
    <row r="81" spans="2:5">
      <c r="B81" s="1270" t="s">
        <v>297</v>
      </c>
      <c r="C81" s="1271" t="s">
        <v>298</v>
      </c>
      <c r="D81" s="1295">
        <v>0</v>
      </c>
      <c r="E81" s="1296">
        <v>0</v>
      </c>
    </row>
    <row r="82" spans="2:5">
      <c r="B82" s="1270" t="s">
        <v>299</v>
      </c>
      <c r="C82" s="1271" t="s">
        <v>300</v>
      </c>
      <c r="D82" s="1295">
        <v>0</v>
      </c>
      <c r="E82" s="1296">
        <v>0</v>
      </c>
    </row>
    <row r="83" spans="2:5">
      <c r="B83" s="1270" t="s">
        <v>301</v>
      </c>
      <c r="C83" s="1271" t="s">
        <v>302</v>
      </c>
      <c r="D83" s="1295">
        <v>0</v>
      </c>
      <c r="E83" s="1296">
        <v>0</v>
      </c>
    </row>
    <row r="84" spans="2:5">
      <c r="B84" s="1270" t="s">
        <v>72</v>
      </c>
      <c r="C84" s="1271" t="s">
        <v>73</v>
      </c>
      <c r="D84" s="1295">
        <v>0</v>
      </c>
      <c r="E84" s="1296">
        <v>0</v>
      </c>
    </row>
    <row r="85" spans="2:5">
      <c r="B85" s="1270" t="s">
        <v>74</v>
      </c>
      <c r="C85" s="1271" t="s">
        <v>75</v>
      </c>
      <c r="D85" s="1295">
        <v>0</v>
      </c>
      <c r="E85" s="1296">
        <v>0</v>
      </c>
    </row>
    <row r="86" spans="2:5" ht="13.5" thickBot="1">
      <c r="B86" s="1285" t="s">
        <v>76</v>
      </c>
      <c r="C86" s="1286" t="s">
        <v>77</v>
      </c>
      <c r="D86" s="1299">
        <v>0</v>
      </c>
      <c r="E86" s="1300">
        <v>0</v>
      </c>
    </row>
    <row r="87" spans="2:5" ht="26.25" thickBot="1">
      <c r="B87" s="1287" t="s">
        <v>32</v>
      </c>
      <c r="C87" s="1288" t="s">
        <v>78</v>
      </c>
      <c r="D87" s="1289">
        <v>0</v>
      </c>
      <c r="E87" s="1290">
        <v>0</v>
      </c>
    </row>
    <row r="88" spans="2:5" ht="13.5" thickBot="1">
      <c r="B88" s="1267" t="s">
        <v>79</v>
      </c>
      <c r="C88" s="1268" t="s">
        <v>80</v>
      </c>
      <c r="D88" s="1269">
        <v>0</v>
      </c>
      <c r="E88" s="1291">
        <v>0</v>
      </c>
    </row>
    <row r="89" spans="2:5" ht="13.5" thickBot="1">
      <c r="B89" s="1267" t="s">
        <v>81</v>
      </c>
      <c r="C89" s="1268" t="s">
        <v>82</v>
      </c>
      <c r="D89" s="1269">
        <v>0</v>
      </c>
      <c r="E89" s="1292">
        <v>0</v>
      </c>
    </row>
    <row r="90" spans="2:5" ht="13.5" thickBot="1">
      <c r="B90" s="1267" t="s">
        <v>83</v>
      </c>
      <c r="C90" s="1268" t="s">
        <v>84</v>
      </c>
      <c r="D90" s="1313">
        <v>53007.99</v>
      </c>
      <c r="E90" s="1324">
        <v>3.1346763461880837E-3</v>
      </c>
    </row>
    <row r="91" spans="2:5">
      <c r="B91" s="1267" t="s">
        <v>85</v>
      </c>
      <c r="C91" s="1268" t="s">
        <v>86</v>
      </c>
      <c r="D91" s="1313">
        <v>16910195.550000001</v>
      </c>
      <c r="E91" s="1335">
        <v>0.99999999999999978</v>
      </c>
    </row>
    <row r="92" spans="2:5">
      <c r="B92" s="1270" t="s">
        <v>5</v>
      </c>
      <c r="C92" s="1271" t="s">
        <v>87</v>
      </c>
      <c r="D92" s="1338">
        <v>16910195.550000001</v>
      </c>
      <c r="E92" s="1339">
        <v>0.99999999999999978</v>
      </c>
    </row>
    <row r="93" spans="2:5">
      <c r="B93" s="1270" t="s">
        <v>7</v>
      </c>
      <c r="C93" s="1271" t="s">
        <v>88</v>
      </c>
      <c r="D93" s="1295">
        <v>0</v>
      </c>
      <c r="E93" s="1296">
        <v>0</v>
      </c>
    </row>
    <row r="94" spans="2:5" ht="13.5" thickBot="1">
      <c r="B94" s="1272" t="s">
        <v>9</v>
      </c>
      <c r="C94" s="1273" t="s">
        <v>89</v>
      </c>
      <c r="D94" s="1301">
        <v>0</v>
      </c>
      <c r="E94" s="1302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G94"/>
  <sheetViews>
    <sheetView topLeftCell="A67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2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95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4809652.54</v>
      </c>
      <c r="E9" s="23">
        <f>E10+E11+E12+E13</f>
        <v>3583651.71</v>
      </c>
    </row>
    <row r="10" spans="2:5">
      <c r="B10" s="14" t="s">
        <v>5</v>
      </c>
      <c r="C10" s="93" t="s">
        <v>6</v>
      </c>
      <c r="D10" s="175">
        <v>4809048.58</v>
      </c>
      <c r="E10" s="226">
        <f>3579421.98+4121.92</f>
        <v>3583543.9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603.96</v>
      </c>
      <c r="E13" s="226">
        <f>E14</f>
        <v>107.81</v>
      </c>
    </row>
    <row r="14" spans="2:5">
      <c r="B14" s="14" t="s">
        <v>13</v>
      </c>
      <c r="C14" s="93" t="s">
        <v>14</v>
      </c>
      <c r="D14" s="175">
        <v>603.96</v>
      </c>
      <c r="E14" s="226">
        <v>107.81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8582.6299999999992</v>
      </c>
      <c r="E16" s="23">
        <f>E17+E18+E19</f>
        <v>5928.44</v>
      </c>
    </row>
    <row r="17" spans="2:7">
      <c r="B17" s="14" t="s">
        <v>5</v>
      </c>
      <c r="C17" s="93" t="s">
        <v>14</v>
      </c>
      <c r="D17" s="176">
        <v>8582.6299999999992</v>
      </c>
      <c r="E17" s="227">
        <v>5928.44</v>
      </c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4801069.91</v>
      </c>
      <c r="E20" s="229">
        <f>E9-E16</f>
        <v>3577723.27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6500975.3499999996</v>
      </c>
      <c r="E24" s="23">
        <f>D20</f>
        <v>4801069.91</v>
      </c>
    </row>
    <row r="25" spans="2:7">
      <c r="B25" s="21" t="s">
        <v>25</v>
      </c>
      <c r="C25" s="22" t="s">
        <v>26</v>
      </c>
      <c r="D25" s="95">
        <v>-880652.67999999993</v>
      </c>
      <c r="E25" s="110">
        <v>-466377.36</v>
      </c>
      <c r="F25" s="50"/>
      <c r="G25" s="92"/>
    </row>
    <row r="26" spans="2:7">
      <c r="B26" s="24" t="s">
        <v>27</v>
      </c>
      <c r="C26" s="25" t="s">
        <v>28</v>
      </c>
      <c r="D26" s="96">
        <v>22705.71</v>
      </c>
      <c r="E26" s="111"/>
    </row>
    <row r="27" spans="2:7">
      <c r="B27" s="26" t="s">
        <v>5</v>
      </c>
      <c r="C27" s="15" t="s">
        <v>29</v>
      </c>
      <c r="D27" s="175">
        <v>22705.71</v>
      </c>
      <c r="E27" s="231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903358.3899999999</v>
      </c>
      <c r="E30" s="111">
        <v>466377.36</v>
      </c>
      <c r="F30" s="50"/>
    </row>
    <row r="31" spans="2:7">
      <c r="B31" s="26" t="s">
        <v>5</v>
      </c>
      <c r="C31" s="15" t="s">
        <v>34</v>
      </c>
      <c r="D31" s="175">
        <v>811830.95</v>
      </c>
      <c r="E31" s="231">
        <v>413605.23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45957.87</v>
      </c>
      <c r="E33" s="231">
        <v>49654.74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/>
      <c r="E35" s="231"/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45569.57</v>
      </c>
      <c r="E37" s="231">
        <v>3117.39</v>
      </c>
      <c r="F37" s="50"/>
      <c r="G37" s="92"/>
    </row>
    <row r="38" spans="2:7">
      <c r="B38" s="21" t="s">
        <v>44</v>
      </c>
      <c r="C38" s="22" t="s">
        <v>45</v>
      </c>
      <c r="D38" s="95">
        <v>-819252.76</v>
      </c>
      <c r="E38" s="23">
        <v>-756969.28</v>
      </c>
    </row>
    <row r="39" spans="2:7" ht="13.5" thickBot="1">
      <c r="B39" s="30" t="s">
        <v>46</v>
      </c>
      <c r="C39" s="31" t="s">
        <v>47</v>
      </c>
      <c r="D39" s="97">
        <v>4801069.91</v>
      </c>
      <c r="E39" s="242">
        <f>E24+E25+E38</f>
        <v>3577723.2699999996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712193.14659999998</v>
      </c>
      <c r="E44" s="144">
        <v>613438.96778499999</v>
      </c>
    </row>
    <row r="45" spans="2:7" ht="13.5" thickBot="1">
      <c r="B45" s="41" t="s">
        <v>7</v>
      </c>
      <c r="C45" s="49" t="s">
        <v>52</v>
      </c>
      <c r="D45" s="143">
        <v>613438.96778499999</v>
      </c>
      <c r="E45" s="148">
        <v>550562.75299800001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9.1280999999999999</v>
      </c>
      <c r="E47" s="150">
        <v>7.8264829999999996</v>
      </c>
    </row>
    <row r="48" spans="2:7">
      <c r="B48" s="39" t="s">
        <v>7</v>
      </c>
      <c r="C48" s="48" t="s">
        <v>54</v>
      </c>
      <c r="D48" s="160">
        <v>7.6105280000000004</v>
      </c>
      <c r="E48" s="154">
        <v>6.376754</v>
      </c>
    </row>
    <row r="49" spans="2:5">
      <c r="B49" s="39" t="s">
        <v>9</v>
      </c>
      <c r="C49" s="48" t="s">
        <v>55</v>
      </c>
      <c r="D49" s="160">
        <v>9.4762470000000008</v>
      </c>
      <c r="E49" s="154">
        <v>8.4327679999999994</v>
      </c>
    </row>
    <row r="50" spans="2:5" ht="13.5" thickBot="1">
      <c r="B50" s="41" t="s">
        <v>11</v>
      </c>
      <c r="C50" s="49" t="s">
        <v>52</v>
      </c>
      <c r="D50" s="143">
        <v>7.8264829999999996</v>
      </c>
      <c r="E50" s="152">
        <v>6.4983019999999998</v>
      </c>
    </row>
    <row r="51" spans="2:5" ht="13.5" thickBot="1">
      <c r="B51" s="32"/>
      <c r="C51" s="33"/>
      <c r="D51" s="153"/>
      <c r="E51" s="153"/>
    </row>
    <row r="52" spans="2:5" ht="16.5" thickBot="1">
      <c r="B52" s="1318"/>
      <c r="C52" s="1319" t="s">
        <v>56</v>
      </c>
      <c r="D52" s="1320"/>
      <c r="E52" s="1310"/>
    </row>
    <row r="53" spans="2:5" ht="23.25" customHeight="1" thickBot="1">
      <c r="B53" s="6368" t="s">
        <v>57</v>
      </c>
      <c r="C53" s="6369"/>
      <c r="D53" s="1321" t="s">
        <v>58</v>
      </c>
      <c r="E53" s="1322" t="s">
        <v>59</v>
      </c>
    </row>
    <row r="54" spans="2:5" ht="13.5" thickBot="1">
      <c r="B54" s="1323" t="s">
        <v>27</v>
      </c>
      <c r="C54" s="1312" t="s">
        <v>60</v>
      </c>
      <c r="D54" s="1346">
        <v>3583543.9</v>
      </c>
      <c r="E54" s="1347">
        <v>1.0016269089476002</v>
      </c>
    </row>
    <row r="55" spans="2:5" ht="25.5">
      <c r="B55" s="1325" t="s">
        <v>5</v>
      </c>
      <c r="C55" s="1326" t="s">
        <v>61</v>
      </c>
      <c r="D55" s="1336">
        <v>0</v>
      </c>
      <c r="E55" s="1337">
        <v>0</v>
      </c>
    </row>
    <row r="56" spans="2:5">
      <c r="B56" s="1314" t="s">
        <v>268</v>
      </c>
      <c r="C56" s="245" t="s">
        <v>269</v>
      </c>
      <c r="D56" s="1338">
        <v>0</v>
      </c>
      <c r="E56" s="1339">
        <v>0</v>
      </c>
    </row>
    <row r="57" spans="2:5">
      <c r="B57" s="246" t="s">
        <v>270</v>
      </c>
      <c r="C57" s="245" t="s">
        <v>271</v>
      </c>
      <c r="D57" s="1338">
        <v>0</v>
      </c>
      <c r="E57" s="1339">
        <v>0</v>
      </c>
    </row>
    <row r="58" spans="2:5">
      <c r="B58" s="246" t="s">
        <v>272</v>
      </c>
      <c r="C58" s="245" t="s">
        <v>273</v>
      </c>
      <c r="D58" s="247">
        <v>0</v>
      </c>
      <c r="E58" s="1339">
        <v>0</v>
      </c>
    </row>
    <row r="59" spans="2:5" ht="25.5">
      <c r="B59" s="1314" t="s">
        <v>7</v>
      </c>
      <c r="C59" s="1315" t="s">
        <v>62</v>
      </c>
      <c r="D59" s="1338">
        <v>0</v>
      </c>
      <c r="E59" s="1339">
        <v>0</v>
      </c>
    </row>
    <row r="60" spans="2:5">
      <c r="B60" s="1314" t="s">
        <v>9</v>
      </c>
      <c r="C60" s="1315" t="s">
        <v>63</v>
      </c>
      <c r="D60" s="1338">
        <v>0</v>
      </c>
      <c r="E60" s="1339">
        <v>0</v>
      </c>
    </row>
    <row r="61" spans="2:5" ht="24" customHeight="1">
      <c r="B61" s="1314" t="s">
        <v>274</v>
      </c>
      <c r="C61" s="1315" t="s">
        <v>275</v>
      </c>
      <c r="D61" s="1338">
        <v>0</v>
      </c>
      <c r="E61" s="1339">
        <v>0</v>
      </c>
    </row>
    <row r="62" spans="2:5">
      <c r="B62" s="1314" t="s">
        <v>276</v>
      </c>
      <c r="C62" s="1315" t="s">
        <v>16</v>
      </c>
      <c r="D62" s="1338">
        <v>0</v>
      </c>
      <c r="E62" s="1339">
        <v>0</v>
      </c>
    </row>
    <row r="63" spans="2:5">
      <c r="B63" s="1314" t="s">
        <v>11</v>
      </c>
      <c r="C63" s="1315" t="s">
        <v>64</v>
      </c>
      <c r="D63" s="1338">
        <v>0</v>
      </c>
      <c r="E63" s="1339">
        <v>0</v>
      </c>
    </row>
    <row r="64" spans="2:5">
      <c r="B64" s="1314" t="s">
        <v>13</v>
      </c>
      <c r="C64" s="1315" t="s">
        <v>275</v>
      </c>
      <c r="D64" s="1338">
        <v>0</v>
      </c>
      <c r="E64" s="1339">
        <v>0</v>
      </c>
    </row>
    <row r="65" spans="2:5">
      <c r="B65" s="1314" t="s">
        <v>15</v>
      </c>
      <c r="C65" s="1315" t="s">
        <v>16</v>
      </c>
      <c r="D65" s="1338">
        <v>0</v>
      </c>
      <c r="E65" s="1339">
        <v>0</v>
      </c>
    </row>
    <row r="66" spans="2:5">
      <c r="B66" s="1314" t="s">
        <v>38</v>
      </c>
      <c r="C66" s="1315" t="s">
        <v>65</v>
      </c>
      <c r="D66" s="1338">
        <v>0</v>
      </c>
      <c r="E66" s="1339">
        <v>0</v>
      </c>
    </row>
    <row r="67" spans="2:5">
      <c r="B67" s="1327" t="s">
        <v>40</v>
      </c>
      <c r="C67" s="1328" t="s">
        <v>66</v>
      </c>
      <c r="D67" s="1348">
        <v>3579421.98</v>
      </c>
      <c r="E67" s="1349">
        <v>1.000474801954149</v>
      </c>
    </row>
    <row r="68" spans="2:5">
      <c r="B68" s="1327" t="s">
        <v>277</v>
      </c>
      <c r="C68" s="1328" t="s">
        <v>278</v>
      </c>
      <c r="D68" s="1350">
        <v>3579421.98</v>
      </c>
      <c r="E68" s="1351">
        <v>1.000474801954149</v>
      </c>
    </row>
    <row r="69" spans="2:5">
      <c r="B69" s="1327" t="s">
        <v>279</v>
      </c>
      <c r="C69" s="1328" t="s">
        <v>280</v>
      </c>
      <c r="D69" s="1340">
        <v>0</v>
      </c>
      <c r="E69" s="1341">
        <v>0</v>
      </c>
    </row>
    <row r="70" spans="2:5">
      <c r="B70" s="1327" t="s">
        <v>281</v>
      </c>
      <c r="C70" s="1328" t="s">
        <v>282</v>
      </c>
      <c r="D70" s="1340">
        <v>0</v>
      </c>
      <c r="E70" s="1341">
        <v>0</v>
      </c>
    </row>
    <row r="71" spans="2:5">
      <c r="B71" s="1327" t="s">
        <v>283</v>
      </c>
      <c r="C71" s="1328" t="s">
        <v>284</v>
      </c>
      <c r="D71" s="1340">
        <v>0</v>
      </c>
      <c r="E71" s="1341">
        <v>0</v>
      </c>
    </row>
    <row r="72" spans="2:5" ht="25.5">
      <c r="B72" s="1327" t="s">
        <v>42</v>
      </c>
      <c r="C72" s="1328" t="s">
        <v>67</v>
      </c>
      <c r="D72" s="1340">
        <v>0</v>
      </c>
      <c r="E72" s="1341">
        <v>0</v>
      </c>
    </row>
    <row r="73" spans="2:5">
      <c r="B73" s="1327" t="s">
        <v>285</v>
      </c>
      <c r="C73" s="1328" t="s">
        <v>286</v>
      </c>
      <c r="D73" s="1340">
        <v>0</v>
      </c>
      <c r="E73" s="1341">
        <v>0</v>
      </c>
    </row>
    <row r="74" spans="2:5">
      <c r="B74" s="1327" t="s">
        <v>287</v>
      </c>
      <c r="C74" s="1328" t="s">
        <v>288</v>
      </c>
      <c r="D74" s="1340">
        <v>0</v>
      </c>
      <c r="E74" s="1341">
        <v>0</v>
      </c>
    </row>
    <row r="75" spans="2:5">
      <c r="B75" s="1327" t="s">
        <v>289</v>
      </c>
      <c r="C75" s="1328" t="s">
        <v>290</v>
      </c>
      <c r="D75" s="1338">
        <v>0</v>
      </c>
      <c r="E75" s="1341">
        <v>0</v>
      </c>
    </row>
    <row r="76" spans="2:5">
      <c r="B76" s="1327" t="s">
        <v>291</v>
      </c>
      <c r="C76" s="1328" t="s">
        <v>292</v>
      </c>
      <c r="D76" s="1340">
        <v>0</v>
      </c>
      <c r="E76" s="1341">
        <v>0</v>
      </c>
    </row>
    <row r="77" spans="2:5">
      <c r="B77" s="1327" t="s">
        <v>293</v>
      </c>
      <c r="C77" s="1328" t="s">
        <v>294</v>
      </c>
      <c r="D77" s="1340">
        <v>0</v>
      </c>
      <c r="E77" s="1341">
        <v>0</v>
      </c>
    </row>
    <row r="78" spans="2:5">
      <c r="B78" s="1327" t="s">
        <v>68</v>
      </c>
      <c r="C78" s="1328" t="s">
        <v>69</v>
      </c>
      <c r="D78" s="1340">
        <v>0</v>
      </c>
      <c r="E78" s="1341">
        <v>0</v>
      </c>
    </row>
    <row r="79" spans="2:5">
      <c r="B79" s="1314" t="s">
        <v>70</v>
      </c>
      <c r="C79" s="1315" t="s">
        <v>71</v>
      </c>
      <c r="D79" s="1338">
        <v>0</v>
      </c>
      <c r="E79" s="1339">
        <v>0</v>
      </c>
    </row>
    <row r="80" spans="2:5">
      <c r="B80" s="1314" t="s">
        <v>295</v>
      </c>
      <c r="C80" s="1315" t="s">
        <v>296</v>
      </c>
      <c r="D80" s="1338">
        <v>0</v>
      </c>
      <c r="E80" s="1339">
        <v>0</v>
      </c>
    </row>
    <row r="81" spans="2:5">
      <c r="B81" s="1314" t="s">
        <v>297</v>
      </c>
      <c r="C81" s="1315" t="s">
        <v>298</v>
      </c>
      <c r="D81" s="1338">
        <v>0</v>
      </c>
      <c r="E81" s="1339">
        <v>0</v>
      </c>
    </row>
    <row r="82" spans="2:5">
      <c r="B82" s="1314" t="s">
        <v>299</v>
      </c>
      <c r="C82" s="1315" t="s">
        <v>300</v>
      </c>
      <c r="D82" s="1338">
        <v>0</v>
      </c>
      <c r="E82" s="1339">
        <v>0</v>
      </c>
    </row>
    <row r="83" spans="2:5">
      <c r="B83" s="1314" t="s">
        <v>301</v>
      </c>
      <c r="C83" s="1315" t="s">
        <v>302</v>
      </c>
      <c r="D83" s="1338">
        <v>0</v>
      </c>
      <c r="E83" s="1339">
        <v>0</v>
      </c>
    </row>
    <row r="84" spans="2:5">
      <c r="B84" s="1314" t="s">
        <v>72</v>
      </c>
      <c r="C84" s="1315" t="s">
        <v>73</v>
      </c>
      <c r="D84" s="1338">
        <v>0</v>
      </c>
      <c r="E84" s="1339">
        <v>0</v>
      </c>
    </row>
    <row r="85" spans="2:5">
      <c r="B85" s="1314" t="s">
        <v>74</v>
      </c>
      <c r="C85" s="1315" t="s">
        <v>75</v>
      </c>
      <c r="D85" s="1352">
        <v>4121.92</v>
      </c>
      <c r="E85" s="1353">
        <v>1.1521069934511733E-3</v>
      </c>
    </row>
    <row r="86" spans="2:5" ht="13.5" thickBot="1">
      <c r="B86" s="1329" t="s">
        <v>76</v>
      </c>
      <c r="C86" s="1330" t="s">
        <v>77</v>
      </c>
      <c r="D86" s="1342">
        <v>0</v>
      </c>
      <c r="E86" s="1343">
        <v>0</v>
      </c>
    </row>
    <row r="87" spans="2:5" ht="26.25" thickBot="1">
      <c r="B87" s="1331" t="s">
        <v>32</v>
      </c>
      <c r="C87" s="1332" t="s">
        <v>78</v>
      </c>
      <c r="D87" s="1333">
        <v>0</v>
      </c>
      <c r="E87" s="1334">
        <v>0</v>
      </c>
    </row>
    <row r="88" spans="2:5" ht="13.5" thickBot="1">
      <c r="B88" s="1311" t="s">
        <v>79</v>
      </c>
      <c r="C88" s="1312" t="s">
        <v>80</v>
      </c>
      <c r="D88" s="1313">
        <v>0</v>
      </c>
      <c r="E88" s="1324">
        <v>0</v>
      </c>
    </row>
    <row r="89" spans="2:5" ht="13.5" thickBot="1">
      <c r="B89" s="1311" t="s">
        <v>81</v>
      </c>
      <c r="C89" s="1312" t="s">
        <v>82</v>
      </c>
      <c r="D89" s="1357">
        <v>107.81</v>
      </c>
      <c r="E89" s="1368">
        <v>3.0133688903222524E-5</v>
      </c>
    </row>
    <row r="90" spans="2:5" ht="13.5" thickBot="1">
      <c r="B90" s="1311" t="s">
        <v>83</v>
      </c>
      <c r="C90" s="1312" t="s">
        <v>84</v>
      </c>
      <c r="D90" s="1357">
        <v>5928.44</v>
      </c>
      <c r="E90" s="1368">
        <v>1.6570426365032976E-3</v>
      </c>
    </row>
    <row r="91" spans="2:5">
      <c r="B91" s="1311" t="s">
        <v>85</v>
      </c>
      <c r="C91" s="1312" t="s">
        <v>86</v>
      </c>
      <c r="D91" s="1357">
        <v>3577723.27</v>
      </c>
      <c r="E91" s="1379">
        <v>1.0000000000000002</v>
      </c>
    </row>
    <row r="92" spans="2:5">
      <c r="B92" s="1314" t="s">
        <v>5</v>
      </c>
      <c r="C92" s="1315" t="s">
        <v>87</v>
      </c>
      <c r="D92" s="1382">
        <v>3577723.27</v>
      </c>
      <c r="E92" s="1383">
        <v>1.0000000000000002</v>
      </c>
    </row>
    <row r="93" spans="2:5">
      <c r="B93" s="1314" t="s">
        <v>7</v>
      </c>
      <c r="C93" s="1315" t="s">
        <v>88</v>
      </c>
      <c r="D93" s="1338">
        <v>0</v>
      </c>
      <c r="E93" s="1339">
        <v>0</v>
      </c>
    </row>
    <row r="94" spans="2:5" ht="13.5" thickBot="1">
      <c r="B94" s="1316" t="s">
        <v>9</v>
      </c>
      <c r="C94" s="1317" t="s">
        <v>89</v>
      </c>
      <c r="D94" s="1344">
        <v>0</v>
      </c>
      <c r="E94" s="1345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94"/>
  <sheetViews>
    <sheetView topLeftCell="A55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.42578125" style="43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98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7861156.6800000006</v>
      </c>
      <c r="E9" s="23">
        <f>E10+E11+E12+E13</f>
        <v>5933684.7799999993</v>
      </c>
    </row>
    <row r="10" spans="2:5">
      <c r="B10" s="14" t="s">
        <v>5</v>
      </c>
      <c r="C10" s="93" t="s">
        <v>6</v>
      </c>
      <c r="D10" s="175">
        <v>7860576.9400000004</v>
      </c>
      <c r="E10" s="226">
        <f>5926909.16+6692.77</f>
        <v>5933601.9299999997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579.74</v>
      </c>
      <c r="E13" s="226">
        <f>E14</f>
        <v>82.85</v>
      </c>
    </row>
    <row r="14" spans="2:5">
      <c r="B14" s="14" t="s">
        <v>13</v>
      </c>
      <c r="C14" s="93" t="s">
        <v>14</v>
      </c>
      <c r="D14" s="175">
        <v>579.74</v>
      </c>
      <c r="E14" s="226">
        <v>82.85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13482.22</v>
      </c>
      <c r="E16" s="23">
        <f>E17+E18+E19</f>
        <v>9678.27</v>
      </c>
    </row>
    <row r="17" spans="2:7">
      <c r="B17" s="14" t="s">
        <v>5</v>
      </c>
      <c r="C17" s="93" t="s">
        <v>14</v>
      </c>
      <c r="D17" s="176">
        <v>13482.22</v>
      </c>
      <c r="E17" s="227">
        <v>9678.27</v>
      </c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7847674.4600000009</v>
      </c>
      <c r="E20" s="229">
        <f>E9-E16</f>
        <v>5924006.5099999998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9470985.5399999991</v>
      </c>
      <c r="E24" s="23">
        <f>D20</f>
        <v>7847674.4600000009</v>
      </c>
    </row>
    <row r="25" spans="2:7">
      <c r="B25" s="21" t="s">
        <v>25</v>
      </c>
      <c r="C25" s="22" t="s">
        <v>26</v>
      </c>
      <c r="D25" s="95">
        <v>-1608554.89</v>
      </c>
      <c r="E25" s="110">
        <v>-1801174.35</v>
      </c>
      <c r="F25" s="50"/>
      <c r="G25" s="92"/>
    </row>
    <row r="26" spans="2:7">
      <c r="B26" s="24" t="s">
        <v>27</v>
      </c>
      <c r="C26" s="25" t="s">
        <v>28</v>
      </c>
      <c r="D26" s="96">
        <v>599693.8600000001</v>
      </c>
      <c r="E26" s="111">
        <v>33882.07</v>
      </c>
      <c r="F26" s="50"/>
    </row>
    <row r="27" spans="2:7">
      <c r="B27" s="26" t="s">
        <v>5</v>
      </c>
      <c r="C27" s="15" t="s">
        <v>29</v>
      </c>
      <c r="D27" s="175">
        <v>40442.54</v>
      </c>
      <c r="E27" s="231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559251.32000000007</v>
      </c>
      <c r="E29" s="231">
        <v>33882.07</v>
      </c>
      <c r="F29" s="50"/>
      <c r="G29" s="92"/>
    </row>
    <row r="30" spans="2:7">
      <c r="B30" s="24" t="s">
        <v>32</v>
      </c>
      <c r="C30" s="27" t="s">
        <v>33</v>
      </c>
      <c r="D30" s="96">
        <v>2208248.75</v>
      </c>
      <c r="E30" s="111">
        <v>1835056.42</v>
      </c>
      <c r="F30" s="50"/>
    </row>
    <row r="31" spans="2:7">
      <c r="B31" s="26" t="s">
        <v>5</v>
      </c>
      <c r="C31" s="15" t="s">
        <v>34</v>
      </c>
      <c r="D31" s="175">
        <v>2169715.7200000002</v>
      </c>
      <c r="E31" s="231">
        <v>1793727.28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37482.75</v>
      </c>
      <c r="E33" s="231">
        <v>38545.75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/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1050.28</v>
      </c>
      <c r="E37" s="231">
        <v>2783.39</v>
      </c>
    </row>
    <row r="38" spans="2:6">
      <c r="B38" s="21" t="s">
        <v>44</v>
      </c>
      <c r="C38" s="22" t="s">
        <v>45</v>
      </c>
      <c r="D38" s="95">
        <v>-14756.19</v>
      </c>
      <c r="E38" s="23">
        <v>-122493.6</v>
      </c>
    </row>
    <row r="39" spans="2:6" ht="13.5" thickBot="1">
      <c r="B39" s="30" t="s">
        <v>46</v>
      </c>
      <c r="C39" s="31" t="s">
        <v>47</v>
      </c>
      <c r="D39" s="97">
        <v>7847674.459999999</v>
      </c>
      <c r="E39" s="242">
        <f>E24+E25+E38</f>
        <v>5924006.5100000016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889442.89469999995</v>
      </c>
      <c r="E44" s="144">
        <v>736931.55220100004</v>
      </c>
    </row>
    <row r="45" spans="2:6" ht="13.5" thickBot="1">
      <c r="B45" s="41" t="s">
        <v>7</v>
      </c>
      <c r="C45" s="49" t="s">
        <v>52</v>
      </c>
      <c r="D45" s="143">
        <v>736931.55220100004</v>
      </c>
      <c r="E45" s="148">
        <v>569250.53702799999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10.648199999999999</v>
      </c>
      <c r="E47" s="150">
        <v>10.649122999999999</v>
      </c>
    </row>
    <row r="48" spans="2:6">
      <c r="B48" s="39" t="s">
        <v>7</v>
      </c>
      <c r="C48" s="48" t="s">
        <v>54</v>
      </c>
      <c r="D48" s="160">
        <v>10.422169999999999</v>
      </c>
      <c r="E48" s="154">
        <v>10.35145</v>
      </c>
    </row>
    <row r="49" spans="2:5">
      <c r="B49" s="39" t="s">
        <v>9</v>
      </c>
      <c r="C49" s="48" t="s">
        <v>55</v>
      </c>
      <c r="D49" s="160">
        <v>10.870286</v>
      </c>
      <c r="E49" s="154">
        <v>11.228133</v>
      </c>
    </row>
    <row r="50" spans="2:5" ht="13.5" thickBot="1">
      <c r="B50" s="41" t="s">
        <v>11</v>
      </c>
      <c r="C50" s="49" t="s">
        <v>52</v>
      </c>
      <c r="D50" s="143">
        <v>10.649122999999999</v>
      </c>
      <c r="E50" s="152">
        <v>10.406677</v>
      </c>
    </row>
    <row r="51" spans="2:5" ht="13.5" thickBot="1">
      <c r="B51" s="32"/>
      <c r="C51" s="33"/>
      <c r="D51" s="153"/>
      <c r="E51" s="153"/>
    </row>
    <row r="52" spans="2:5" ht="16.5" thickBot="1">
      <c r="B52" s="1362"/>
      <c r="C52" s="1363" t="s">
        <v>56</v>
      </c>
      <c r="D52" s="1364"/>
      <c r="E52" s="1354"/>
    </row>
    <row r="53" spans="2:5" ht="23.25" customHeight="1" thickBot="1">
      <c r="B53" s="6368" t="s">
        <v>57</v>
      </c>
      <c r="C53" s="6369"/>
      <c r="D53" s="1365" t="s">
        <v>58</v>
      </c>
      <c r="E53" s="1366" t="s">
        <v>59</v>
      </c>
    </row>
    <row r="54" spans="2:5" ht="13.5" thickBot="1">
      <c r="B54" s="1367" t="s">
        <v>27</v>
      </c>
      <c r="C54" s="1356" t="s">
        <v>60</v>
      </c>
      <c r="D54" s="1390">
        <v>5933601.9299999997</v>
      </c>
      <c r="E54" s="1391">
        <v>1.001619751764925</v>
      </c>
    </row>
    <row r="55" spans="2:5" ht="25.5">
      <c r="B55" s="1369" t="s">
        <v>5</v>
      </c>
      <c r="C55" s="1370" t="s">
        <v>61</v>
      </c>
      <c r="D55" s="1380">
        <v>0</v>
      </c>
      <c r="E55" s="1381">
        <v>0</v>
      </c>
    </row>
    <row r="56" spans="2:5">
      <c r="B56" s="1358" t="s">
        <v>268</v>
      </c>
      <c r="C56" s="245" t="s">
        <v>269</v>
      </c>
      <c r="D56" s="1382">
        <v>0</v>
      </c>
      <c r="E56" s="1383">
        <v>0</v>
      </c>
    </row>
    <row r="57" spans="2:5">
      <c r="B57" s="246" t="s">
        <v>270</v>
      </c>
      <c r="C57" s="245" t="s">
        <v>271</v>
      </c>
      <c r="D57" s="1382">
        <v>0</v>
      </c>
      <c r="E57" s="1383">
        <v>0</v>
      </c>
    </row>
    <row r="58" spans="2:5">
      <c r="B58" s="246" t="s">
        <v>272</v>
      </c>
      <c r="C58" s="245" t="s">
        <v>273</v>
      </c>
      <c r="D58" s="247">
        <v>0</v>
      </c>
      <c r="E58" s="1383">
        <v>0</v>
      </c>
    </row>
    <row r="59" spans="2:5" ht="25.5">
      <c r="B59" s="1358" t="s">
        <v>7</v>
      </c>
      <c r="C59" s="1359" t="s">
        <v>62</v>
      </c>
      <c r="D59" s="1382">
        <v>0</v>
      </c>
      <c r="E59" s="1383">
        <v>0</v>
      </c>
    </row>
    <row r="60" spans="2:5">
      <c r="B60" s="1358" t="s">
        <v>9</v>
      </c>
      <c r="C60" s="1359" t="s">
        <v>63</v>
      </c>
      <c r="D60" s="1382">
        <v>0</v>
      </c>
      <c r="E60" s="1383">
        <v>0</v>
      </c>
    </row>
    <row r="61" spans="2:5" ht="24" customHeight="1">
      <c r="B61" s="1358" t="s">
        <v>274</v>
      </c>
      <c r="C61" s="1359" t="s">
        <v>275</v>
      </c>
      <c r="D61" s="1382">
        <v>0</v>
      </c>
      <c r="E61" s="1383">
        <v>0</v>
      </c>
    </row>
    <row r="62" spans="2:5">
      <c r="B62" s="1358" t="s">
        <v>276</v>
      </c>
      <c r="C62" s="1359" t="s">
        <v>16</v>
      </c>
      <c r="D62" s="1382">
        <v>0</v>
      </c>
      <c r="E62" s="1383">
        <v>0</v>
      </c>
    </row>
    <row r="63" spans="2:5">
      <c r="B63" s="1358" t="s">
        <v>11</v>
      </c>
      <c r="C63" s="1359" t="s">
        <v>64</v>
      </c>
      <c r="D63" s="1382">
        <v>0</v>
      </c>
      <c r="E63" s="1383">
        <v>0</v>
      </c>
    </row>
    <row r="64" spans="2:5">
      <c r="B64" s="1358" t="s">
        <v>13</v>
      </c>
      <c r="C64" s="1359" t="s">
        <v>275</v>
      </c>
      <c r="D64" s="1382">
        <v>0</v>
      </c>
      <c r="E64" s="1383">
        <v>0</v>
      </c>
    </row>
    <row r="65" spans="2:5">
      <c r="B65" s="1358" t="s">
        <v>15</v>
      </c>
      <c r="C65" s="1359" t="s">
        <v>16</v>
      </c>
      <c r="D65" s="1382">
        <v>0</v>
      </c>
      <c r="E65" s="1383">
        <v>0</v>
      </c>
    </row>
    <row r="66" spans="2:5">
      <c r="B66" s="1358" t="s">
        <v>38</v>
      </c>
      <c r="C66" s="1359" t="s">
        <v>65</v>
      </c>
      <c r="D66" s="1382">
        <v>0</v>
      </c>
      <c r="E66" s="1383">
        <v>0</v>
      </c>
    </row>
    <row r="67" spans="2:5">
      <c r="B67" s="1371" t="s">
        <v>40</v>
      </c>
      <c r="C67" s="1372" t="s">
        <v>66</v>
      </c>
      <c r="D67" s="1392">
        <v>5926909.1600000001</v>
      </c>
      <c r="E67" s="1393">
        <v>1.0004899808930157</v>
      </c>
    </row>
    <row r="68" spans="2:5">
      <c r="B68" s="1371" t="s">
        <v>277</v>
      </c>
      <c r="C68" s="1372" t="s">
        <v>278</v>
      </c>
      <c r="D68" s="1394">
        <v>5926909.1600000001</v>
      </c>
      <c r="E68" s="1395">
        <v>1.0004899808930157</v>
      </c>
    </row>
    <row r="69" spans="2:5">
      <c r="B69" s="1371" t="s">
        <v>279</v>
      </c>
      <c r="C69" s="1372" t="s">
        <v>280</v>
      </c>
      <c r="D69" s="1384">
        <v>0</v>
      </c>
      <c r="E69" s="1385">
        <v>0</v>
      </c>
    </row>
    <row r="70" spans="2:5">
      <c r="B70" s="1371" t="s">
        <v>281</v>
      </c>
      <c r="C70" s="1372" t="s">
        <v>282</v>
      </c>
      <c r="D70" s="1384">
        <v>0</v>
      </c>
      <c r="E70" s="1385">
        <v>0</v>
      </c>
    </row>
    <row r="71" spans="2:5">
      <c r="B71" s="1371" t="s">
        <v>283</v>
      </c>
      <c r="C71" s="1372" t="s">
        <v>284</v>
      </c>
      <c r="D71" s="1384">
        <v>0</v>
      </c>
      <c r="E71" s="1385">
        <v>0</v>
      </c>
    </row>
    <row r="72" spans="2:5" ht="25.5">
      <c r="B72" s="1371" t="s">
        <v>42</v>
      </c>
      <c r="C72" s="1372" t="s">
        <v>67</v>
      </c>
      <c r="D72" s="1384">
        <v>0</v>
      </c>
      <c r="E72" s="1385">
        <v>0</v>
      </c>
    </row>
    <row r="73" spans="2:5">
      <c r="B73" s="1371" t="s">
        <v>285</v>
      </c>
      <c r="C73" s="1372" t="s">
        <v>286</v>
      </c>
      <c r="D73" s="1384">
        <v>0</v>
      </c>
      <c r="E73" s="1385">
        <v>0</v>
      </c>
    </row>
    <row r="74" spans="2:5">
      <c r="B74" s="1371" t="s">
        <v>287</v>
      </c>
      <c r="C74" s="1372" t="s">
        <v>288</v>
      </c>
      <c r="D74" s="1384">
        <v>0</v>
      </c>
      <c r="E74" s="1385">
        <v>0</v>
      </c>
    </row>
    <row r="75" spans="2:5">
      <c r="B75" s="1371" t="s">
        <v>289</v>
      </c>
      <c r="C75" s="1372" t="s">
        <v>290</v>
      </c>
      <c r="D75" s="1382">
        <v>0</v>
      </c>
      <c r="E75" s="1385">
        <v>0</v>
      </c>
    </row>
    <row r="76" spans="2:5">
      <c r="B76" s="1371" t="s">
        <v>291</v>
      </c>
      <c r="C76" s="1372" t="s">
        <v>292</v>
      </c>
      <c r="D76" s="1384">
        <v>0</v>
      </c>
      <c r="E76" s="1385">
        <v>0</v>
      </c>
    </row>
    <row r="77" spans="2:5">
      <c r="B77" s="1371" t="s">
        <v>293</v>
      </c>
      <c r="C77" s="1372" t="s">
        <v>294</v>
      </c>
      <c r="D77" s="1384">
        <v>0</v>
      </c>
      <c r="E77" s="1385">
        <v>0</v>
      </c>
    </row>
    <row r="78" spans="2:5">
      <c r="B78" s="1371" t="s">
        <v>68</v>
      </c>
      <c r="C78" s="1372" t="s">
        <v>69</v>
      </c>
      <c r="D78" s="1384">
        <v>0</v>
      </c>
      <c r="E78" s="1385">
        <v>0</v>
      </c>
    </row>
    <row r="79" spans="2:5">
      <c r="B79" s="1358" t="s">
        <v>70</v>
      </c>
      <c r="C79" s="1359" t="s">
        <v>71</v>
      </c>
      <c r="D79" s="1382">
        <v>0</v>
      </c>
      <c r="E79" s="1383">
        <v>0</v>
      </c>
    </row>
    <row r="80" spans="2:5">
      <c r="B80" s="1358" t="s">
        <v>295</v>
      </c>
      <c r="C80" s="1359" t="s">
        <v>296</v>
      </c>
      <c r="D80" s="1382">
        <v>0</v>
      </c>
      <c r="E80" s="1383">
        <v>0</v>
      </c>
    </row>
    <row r="81" spans="2:5">
      <c r="B81" s="1358" t="s">
        <v>297</v>
      </c>
      <c r="C81" s="1359" t="s">
        <v>298</v>
      </c>
      <c r="D81" s="1382">
        <v>0</v>
      </c>
      <c r="E81" s="1383">
        <v>0</v>
      </c>
    </row>
    <row r="82" spans="2:5">
      <c r="B82" s="1358" t="s">
        <v>299</v>
      </c>
      <c r="C82" s="1359" t="s">
        <v>300</v>
      </c>
      <c r="D82" s="1382">
        <v>0</v>
      </c>
      <c r="E82" s="1383">
        <v>0</v>
      </c>
    </row>
    <row r="83" spans="2:5">
      <c r="B83" s="1358" t="s">
        <v>301</v>
      </c>
      <c r="C83" s="1359" t="s">
        <v>302</v>
      </c>
      <c r="D83" s="1382">
        <v>0</v>
      </c>
      <c r="E83" s="1383">
        <v>0</v>
      </c>
    </row>
    <row r="84" spans="2:5">
      <c r="B84" s="1358" t="s">
        <v>72</v>
      </c>
      <c r="C84" s="1359" t="s">
        <v>73</v>
      </c>
      <c r="D84" s="1382">
        <v>0</v>
      </c>
      <c r="E84" s="1383">
        <v>0</v>
      </c>
    </row>
    <row r="85" spans="2:5">
      <c r="B85" s="1358" t="s">
        <v>74</v>
      </c>
      <c r="C85" s="1359" t="s">
        <v>75</v>
      </c>
      <c r="D85" s="1396">
        <v>6692.77</v>
      </c>
      <c r="E85" s="1397">
        <v>1.1297708719094572E-3</v>
      </c>
    </row>
    <row r="86" spans="2:5" ht="13.5" thickBot="1">
      <c r="B86" s="1373" t="s">
        <v>76</v>
      </c>
      <c r="C86" s="1374" t="s">
        <v>77</v>
      </c>
      <c r="D86" s="1386">
        <v>0</v>
      </c>
      <c r="E86" s="1387">
        <v>0</v>
      </c>
    </row>
    <row r="87" spans="2:5" ht="26.25" thickBot="1">
      <c r="B87" s="1375" t="s">
        <v>32</v>
      </c>
      <c r="C87" s="1376" t="s">
        <v>78</v>
      </c>
      <c r="D87" s="1377">
        <v>0</v>
      </c>
      <c r="E87" s="1378">
        <v>0</v>
      </c>
    </row>
    <row r="88" spans="2:5" ht="13.5" thickBot="1">
      <c r="B88" s="1355" t="s">
        <v>79</v>
      </c>
      <c r="C88" s="1356" t="s">
        <v>80</v>
      </c>
      <c r="D88" s="1357">
        <v>0</v>
      </c>
      <c r="E88" s="1368">
        <v>0</v>
      </c>
    </row>
    <row r="89" spans="2:5" ht="13.5" thickBot="1">
      <c r="B89" s="1355" t="s">
        <v>81</v>
      </c>
      <c r="C89" s="1356" t="s">
        <v>82</v>
      </c>
      <c r="D89" s="1401">
        <v>82.85</v>
      </c>
      <c r="E89" s="1412">
        <v>1.3985467412999179E-5</v>
      </c>
    </row>
    <row r="90" spans="2:5" ht="13.5" thickBot="1">
      <c r="B90" s="1355" t="s">
        <v>83</v>
      </c>
      <c r="C90" s="1356" t="s">
        <v>84</v>
      </c>
      <c r="D90" s="1401">
        <v>9678.27</v>
      </c>
      <c r="E90" s="1412">
        <v>1.6337372323380517E-3</v>
      </c>
    </row>
    <row r="91" spans="2:5">
      <c r="B91" s="1355" t="s">
        <v>85</v>
      </c>
      <c r="C91" s="1356" t="s">
        <v>86</v>
      </c>
      <c r="D91" s="1401">
        <v>5924006.5099999998</v>
      </c>
      <c r="E91" s="1423">
        <v>1</v>
      </c>
    </row>
    <row r="92" spans="2:5">
      <c r="B92" s="1358" t="s">
        <v>5</v>
      </c>
      <c r="C92" s="1359" t="s">
        <v>87</v>
      </c>
      <c r="D92" s="1426">
        <v>5924006.5099999998</v>
      </c>
      <c r="E92" s="1427">
        <v>1</v>
      </c>
    </row>
    <row r="93" spans="2:5">
      <c r="B93" s="1358" t="s">
        <v>7</v>
      </c>
      <c r="C93" s="1359" t="s">
        <v>88</v>
      </c>
      <c r="D93" s="1382">
        <v>0</v>
      </c>
      <c r="E93" s="1383">
        <v>0</v>
      </c>
    </row>
    <row r="94" spans="2:5" ht="13.5" thickBot="1">
      <c r="B94" s="1360" t="s">
        <v>9</v>
      </c>
      <c r="C94" s="1361" t="s">
        <v>89</v>
      </c>
      <c r="D94" s="1388">
        <v>0</v>
      </c>
      <c r="E94" s="1389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94"/>
  <sheetViews>
    <sheetView topLeftCell="A55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97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7892476.8399999999</v>
      </c>
      <c r="E9" s="23">
        <f>E10+E11+E12+E13</f>
        <v>6590775.21</v>
      </c>
    </row>
    <row r="10" spans="2:5">
      <c r="B10" s="14" t="s">
        <v>5</v>
      </c>
      <c r="C10" s="93" t="s">
        <v>6</v>
      </c>
      <c r="D10" s="175">
        <v>7891818.6200000001</v>
      </c>
      <c r="E10" s="226">
        <f>6583793.67+6853.49</f>
        <v>6590647.1600000001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658.22</v>
      </c>
      <c r="E13" s="226">
        <f>E14</f>
        <v>128.05000000000001</v>
      </c>
    </row>
    <row r="14" spans="2:5">
      <c r="B14" s="14" t="s">
        <v>13</v>
      </c>
      <c r="C14" s="93" t="s">
        <v>14</v>
      </c>
      <c r="D14" s="175">
        <v>658.22</v>
      </c>
      <c r="E14" s="226">
        <v>128.05000000000001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13717.12</v>
      </c>
      <c r="E16" s="23">
        <f>E17+E18+E19</f>
        <v>10978.45</v>
      </c>
    </row>
    <row r="17" spans="2:7">
      <c r="B17" s="14" t="s">
        <v>5</v>
      </c>
      <c r="C17" s="93" t="s">
        <v>14</v>
      </c>
      <c r="D17" s="176">
        <v>13717.12</v>
      </c>
      <c r="E17" s="227">
        <v>10978.45</v>
      </c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7878759.7199999997</v>
      </c>
      <c r="E20" s="229">
        <f>E9-E16</f>
        <v>6579796.7599999998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10185461.610000001</v>
      </c>
      <c r="E24" s="23">
        <f>D20</f>
        <v>7878759.7199999997</v>
      </c>
    </row>
    <row r="25" spans="2:7">
      <c r="B25" s="21" t="s">
        <v>25</v>
      </c>
      <c r="C25" s="22" t="s">
        <v>26</v>
      </c>
      <c r="D25" s="95">
        <v>-1638535.94</v>
      </c>
      <c r="E25" s="110">
        <v>-1108567.54</v>
      </c>
      <c r="F25" s="50"/>
    </row>
    <row r="26" spans="2:7">
      <c r="B26" s="24" t="s">
        <v>27</v>
      </c>
      <c r="C26" s="25" t="s">
        <v>28</v>
      </c>
      <c r="D26" s="96">
        <v>23998.560000000001</v>
      </c>
      <c r="E26" s="111"/>
    </row>
    <row r="27" spans="2:7">
      <c r="B27" s="26" t="s">
        <v>5</v>
      </c>
      <c r="C27" s="15" t="s">
        <v>29</v>
      </c>
      <c r="D27" s="175">
        <v>23998.560000000001</v>
      </c>
      <c r="E27" s="231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1662534.5</v>
      </c>
      <c r="E30" s="111">
        <v>1108567.54</v>
      </c>
      <c r="F30" s="50"/>
    </row>
    <row r="31" spans="2:7">
      <c r="B31" s="26" t="s">
        <v>5</v>
      </c>
      <c r="C31" s="15" t="s">
        <v>34</v>
      </c>
      <c r="D31" s="175">
        <v>1510072.1</v>
      </c>
      <c r="E31" s="231">
        <v>1016665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52448.13</v>
      </c>
      <c r="E33" s="231">
        <v>54196.93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/>
      <c r="E35" s="231"/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100014.27</v>
      </c>
      <c r="E37" s="231">
        <v>37705.61</v>
      </c>
      <c r="F37" s="50"/>
      <c r="G37" s="92"/>
    </row>
    <row r="38" spans="2:7">
      <c r="B38" s="21" t="s">
        <v>44</v>
      </c>
      <c r="C38" s="22" t="s">
        <v>45</v>
      </c>
      <c r="D38" s="95">
        <v>-668165.94999999995</v>
      </c>
      <c r="E38" s="23">
        <v>-190395.42</v>
      </c>
    </row>
    <row r="39" spans="2:7" ht="13.5" thickBot="1">
      <c r="B39" s="30" t="s">
        <v>46</v>
      </c>
      <c r="C39" s="31" t="s">
        <v>47</v>
      </c>
      <c r="D39" s="97">
        <v>7878759.7200000016</v>
      </c>
      <c r="E39" s="242">
        <f>E24+E25+E38</f>
        <v>6579796.7599999998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1018437.6344</v>
      </c>
      <c r="E44" s="144">
        <v>848602.75313600001</v>
      </c>
    </row>
    <row r="45" spans="2:7" ht="13.5" thickBot="1">
      <c r="B45" s="41" t="s">
        <v>7</v>
      </c>
      <c r="C45" s="49" t="s">
        <v>52</v>
      </c>
      <c r="D45" s="143">
        <v>848602.75313600001</v>
      </c>
      <c r="E45" s="148">
        <v>729154.697637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10.001099999999999</v>
      </c>
      <c r="E47" s="150">
        <v>9.2843909999999994</v>
      </c>
    </row>
    <row r="48" spans="2:7">
      <c r="B48" s="39" t="s">
        <v>7</v>
      </c>
      <c r="C48" s="48" t="s">
        <v>54</v>
      </c>
      <c r="D48" s="160">
        <v>9.1029660000000003</v>
      </c>
      <c r="E48" s="154">
        <v>8.9681420000000003</v>
      </c>
    </row>
    <row r="49" spans="2:5">
      <c r="B49" s="39" t="s">
        <v>9</v>
      </c>
      <c r="C49" s="48" t="s">
        <v>55</v>
      </c>
      <c r="D49" s="160">
        <v>10.018333</v>
      </c>
      <c r="E49" s="154">
        <v>9.6596159999999998</v>
      </c>
    </row>
    <row r="50" spans="2:5" ht="13.5" thickBot="1">
      <c r="B50" s="41" t="s">
        <v>11</v>
      </c>
      <c r="C50" s="49" t="s">
        <v>52</v>
      </c>
      <c r="D50" s="143">
        <v>9.2843909999999994</v>
      </c>
      <c r="E50" s="152">
        <v>9.0238689999999995</v>
      </c>
    </row>
    <row r="51" spans="2:5" ht="13.5" thickBot="1">
      <c r="B51" s="32"/>
      <c r="C51" s="33"/>
      <c r="D51" s="153"/>
      <c r="E51" s="153"/>
    </row>
    <row r="52" spans="2:5" ht="16.5" thickBot="1">
      <c r="B52" s="1406"/>
      <c r="C52" s="1407" t="s">
        <v>56</v>
      </c>
      <c r="D52" s="1408"/>
      <c r="E52" s="1398"/>
    </row>
    <row r="53" spans="2:5" ht="23.25" customHeight="1" thickBot="1">
      <c r="B53" s="6368" t="s">
        <v>57</v>
      </c>
      <c r="C53" s="6369"/>
      <c r="D53" s="1409" t="s">
        <v>58</v>
      </c>
      <c r="E53" s="1410" t="s">
        <v>59</v>
      </c>
    </row>
    <row r="54" spans="2:5" ht="13.5" thickBot="1">
      <c r="B54" s="1411" t="s">
        <v>27</v>
      </c>
      <c r="C54" s="1400" t="s">
        <v>60</v>
      </c>
      <c r="D54" s="1434">
        <v>6590647.1600000001</v>
      </c>
      <c r="E54" s="1435">
        <v>1.0016490478955158</v>
      </c>
    </row>
    <row r="55" spans="2:5" ht="25.5">
      <c r="B55" s="1413" t="s">
        <v>5</v>
      </c>
      <c r="C55" s="1414" t="s">
        <v>61</v>
      </c>
      <c r="D55" s="1424">
        <v>0</v>
      </c>
      <c r="E55" s="1425">
        <v>0</v>
      </c>
    </row>
    <row r="56" spans="2:5">
      <c r="B56" s="1402" t="s">
        <v>268</v>
      </c>
      <c r="C56" s="245" t="s">
        <v>269</v>
      </c>
      <c r="D56" s="1426">
        <v>0</v>
      </c>
      <c r="E56" s="1427">
        <v>0</v>
      </c>
    </row>
    <row r="57" spans="2:5">
      <c r="B57" s="246" t="s">
        <v>270</v>
      </c>
      <c r="C57" s="245" t="s">
        <v>271</v>
      </c>
      <c r="D57" s="1426">
        <v>0</v>
      </c>
      <c r="E57" s="1427">
        <v>0</v>
      </c>
    </row>
    <row r="58" spans="2:5">
      <c r="B58" s="246" t="s">
        <v>272</v>
      </c>
      <c r="C58" s="245" t="s">
        <v>273</v>
      </c>
      <c r="D58" s="247">
        <v>0</v>
      </c>
      <c r="E58" s="1427">
        <v>0</v>
      </c>
    </row>
    <row r="59" spans="2:5" ht="25.5">
      <c r="B59" s="1402" t="s">
        <v>7</v>
      </c>
      <c r="C59" s="1403" t="s">
        <v>62</v>
      </c>
      <c r="D59" s="1426">
        <v>0</v>
      </c>
      <c r="E59" s="1427">
        <v>0</v>
      </c>
    </row>
    <row r="60" spans="2:5">
      <c r="B60" s="1402" t="s">
        <v>9</v>
      </c>
      <c r="C60" s="1403" t="s">
        <v>63</v>
      </c>
      <c r="D60" s="1426">
        <v>0</v>
      </c>
      <c r="E60" s="1427">
        <v>0</v>
      </c>
    </row>
    <row r="61" spans="2:5" ht="24" customHeight="1">
      <c r="B61" s="1402" t="s">
        <v>274</v>
      </c>
      <c r="C61" s="1403" t="s">
        <v>275</v>
      </c>
      <c r="D61" s="1426">
        <v>0</v>
      </c>
      <c r="E61" s="1427">
        <v>0</v>
      </c>
    </row>
    <row r="62" spans="2:5">
      <c r="B62" s="1402" t="s">
        <v>276</v>
      </c>
      <c r="C62" s="1403" t="s">
        <v>16</v>
      </c>
      <c r="D62" s="1426">
        <v>0</v>
      </c>
      <c r="E62" s="1427">
        <v>0</v>
      </c>
    </row>
    <row r="63" spans="2:5">
      <c r="B63" s="1402" t="s">
        <v>11</v>
      </c>
      <c r="C63" s="1403" t="s">
        <v>64</v>
      </c>
      <c r="D63" s="1426">
        <v>0</v>
      </c>
      <c r="E63" s="1427">
        <v>0</v>
      </c>
    </row>
    <row r="64" spans="2:5">
      <c r="B64" s="1402" t="s">
        <v>13</v>
      </c>
      <c r="C64" s="1403" t="s">
        <v>275</v>
      </c>
      <c r="D64" s="1426">
        <v>0</v>
      </c>
      <c r="E64" s="1427">
        <v>0</v>
      </c>
    </row>
    <row r="65" spans="2:5">
      <c r="B65" s="1402" t="s">
        <v>15</v>
      </c>
      <c r="C65" s="1403" t="s">
        <v>16</v>
      </c>
      <c r="D65" s="1426">
        <v>0</v>
      </c>
      <c r="E65" s="1427">
        <v>0</v>
      </c>
    </row>
    <row r="66" spans="2:5">
      <c r="B66" s="1402" t="s">
        <v>38</v>
      </c>
      <c r="C66" s="1403" t="s">
        <v>65</v>
      </c>
      <c r="D66" s="1426">
        <v>0</v>
      </c>
      <c r="E66" s="1427">
        <v>0</v>
      </c>
    </row>
    <row r="67" spans="2:5">
      <c r="B67" s="1415" t="s">
        <v>40</v>
      </c>
      <c r="C67" s="1416" t="s">
        <v>66</v>
      </c>
      <c r="D67" s="1436">
        <v>6583793.6699999999</v>
      </c>
      <c r="E67" s="1437">
        <v>1.0006074518933925</v>
      </c>
    </row>
    <row r="68" spans="2:5">
      <c r="B68" s="1415" t="s">
        <v>277</v>
      </c>
      <c r="C68" s="1416" t="s">
        <v>278</v>
      </c>
      <c r="D68" s="1438">
        <v>6583793.6699999999</v>
      </c>
      <c r="E68" s="1439">
        <v>1.0006074518933925</v>
      </c>
    </row>
    <row r="69" spans="2:5">
      <c r="B69" s="1415" t="s">
        <v>279</v>
      </c>
      <c r="C69" s="1416" t="s">
        <v>280</v>
      </c>
      <c r="D69" s="1428">
        <v>0</v>
      </c>
      <c r="E69" s="1429">
        <v>0</v>
      </c>
    </row>
    <row r="70" spans="2:5">
      <c r="B70" s="1415" t="s">
        <v>281</v>
      </c>
      <c r="C70" s="1416" t="s">
        <v>282</v>
      </c>
      <c r="D70" s="1428">
        <v>0</v>
      </c>
      <c r="E70" s="1429">
        <v>0</v>
      </c>
    </row>
    <row r="71" spans="2:5">
      <c r="B71" s="1415" t="s">
        <v>283</v>
      </c>
      <c r="C71" s="1416" t="s">
        <v>284</v>
      </c>
      <c r="D71" s="1428">
        <v>0</v>
      </c>
      <c r="E71" s="1429">
        <v>0</v>
      </c>
    </row>
    <row r="72" spans="2:5" ht="25.5">
      <c r="B72" s="1415" t="s">
        <v>42</v>
      </c>
      <c r="C72" s="1416" t="s">
        <v>67</v>
      </c>
      <c r="D72" s="1428">
        <v>0</v>
      </c>
      <c r="E72" s="1429">
        <v>0</v>
      </c>
    </row>
    <row r="73" spans="2:5">
      <c r="B73" s="1415" t="s">
        <v>285</v>
      </c>
      <c r="C73" s="1416" t="s">
        <v>286</v>
      </c>
      <c r="D73" s="1428">
        <v>0</v>
      </c>
      <c r="E73" s="1429">
        <v>0</v>
      </c>
    </row>
    <row r="74" spans="2:5">
      <c r="B74" s="1415" t="s">
        <v>287</v>
      </c>
      <c r="C74" s="1416" t="s">
        <v>288</v>
      </c>
      <c r="D74" s="1428">
        <v>0</v>
      </c>
      <c r="E74" s="1429">
        <v>0</v>
      </c>
    </row>
    <row r="75" spans="2:5">
      <c r="B75" s="1415" t="s">
        <v>289</v>
      </c>
      <c r="C75" s="1416" t="s">
        <v>290</v>
      </c>
      <c r="D75" s="1426">
        <v>0</v>
      </c>
      <c r="E75" s="1429">
        <v>0</v>
      </c>
    </row>
    <row r="76" spans="2:5">
      <c r="B76" s="1415" t="s">
        <v>291</v>
      </c>
      <c r="C76" s="1416" t="s">
        <v>292</v>
      </c>
      <c r="D76" s="1428">
        <v>0</v>
      </c>
      <c r="E76" s="1429">
        <v>0</v>
      </c>
    </row>
    <row r="77" spans="2:5">
      <c r="B77" s="1415" t="s">
        <v>293</v>
      </c>
      <c r="C77" s="1416" t="s">
        <v>294</v>
      </c>
      <c r="D77" s="1428">
        <v>0</v>
      </c>
      <c r="E77" s="1429">
        <v>0</v>
      </c>
    </row>
    <row r="78" spans="2:5">
      <c r="B78" s="1415" t="s">
        <v>68</v>
      </c>
      <c r="C78" s="1416" t="s">
        <v>69</v>
      </c>
      <c r="D78" s="1428">
        <v>0</v>
      </c>
      <c r="E78" s="1429">
        <v>0</v>
      </c>
    </row>
    <row r="79" spans="2:5">
      <c r="B79" s="1402" t="s">
        <v>70</v>
      </c>
      <c r="C79" s="1403" t="s">
        <v>71</v>
      </c>
      <c r="D79" s="1426">
        <v>0</v>
      </c>
      <c r="E79" s="1427">
        <v>0</v>
      </c>
    </row>
    <row r="80" spans="2:5">
      <c r="B80" s="1402" t="s">
        <v>295</v>
      </c>
      <c r="C80" s="1403" t="s">
        <v>296</v>
      </c>
      <c r="D80" s="1426">
        <v>0</v>
      </c>
      <c r="E80" s="1427">
        <v>0</v>
      </c>
    </row>
    <row r="81" spans="2:5">
      <c r="B81" s="1402" t="s">
        <v>297</v>
      </c>
      <c r="C81" s="1403" t="s">
        <v>298</v>
      </c>
      <c r="D81" s="1426">
        <v>0</v>
      </c>
      <c r="E81" s="1427">
        <v>0</v>
      </c>
    </row>
    <row r="82" spans="2:5">
      <c r="B82" s="1402" t="s">
        <v>299</v>
      </c>
      <c r="C82" s="1403" t="s">
        <v>300</v>
      </c>
      <c r="D82" s="1426">
        <v>0</v>
      </c>
      <c r="E82" s="1427">
        <v>0</v>
      </c>
    </row>
    <row r="83" spans="2:5">
      <c r="B83" s="1402" t="s">
        <v>301</v>
      </c>
      <c r="C83" s="1403" t="s">
        <v>302</v>
      </c>
      <c r="D83" s="1426">
        <v>0</v>
      </c>
      <c r="E83" s="1427">
        <v>0</v>
      </c>
    </row>
    <row r="84" spans="2:5">
      <c r="B84" s="1402" t="s">
        <v>72</v>
      </c>
      <c r="C84" s="1403" t="s">
        <v>73</v>
      </c>
      <c r="D84" s="1426">
        <v>0</v>
      </c>
      <c r="E84" s="1427">
        <v>0</v>
      </c>
    </row>
    <row r="85" spans="2:5">
      <c r="B85" s="1402" t="s">
        <v>74</v>
      </c>
      <c r="C85" s="1403" t="s">
        <v>75</v>
      </c>
      <c r="D85" s="1440">
        <v>6853.49</v>
      </c>
      <c r="E85" s="1441">
        <v>1.041596002123324E-3</v>
      </c>
    </row>
    <row r="86" spans="2:5" ht="13.5" thickBot="1">
      <c r="B86" s="1417" t="s">
        <v>76</v>
      </c>
      <c r="C86" s="1418" t="s">
        <v>77</v>
      </c>
      <c r="D86" s="1430">
        <v>0</v>
      </c>
      <c r="E86" s="1431">
        <v>0</v>
      </c>
    </row>
    <row r="87" spans="2:5" ht="26.25" thickBot="1">
      <c r="B87" s="1419" t="s">
        <v>32</v>
      </c>
      <c r="C87" s="1420" t="s">
        <v>78</v>
      </c>
      <c r="D87" s="1421">
        <v>0</v>
      </c>
      <c r="E87" s="1422">
        <v>0</v>
      </c>
    </row>
    <row r="88" spans="2:5" ht="13.5" thickBot="1">
      <c r="B88" s="1399" t="s">
        <v>79</v>
      </c>
      <c r="C88" s="1400" t="s">
        <v>80</v>
      </c>
      <c r="D88" s="1401">
        <v>0</v>
      </c>
      <c r="E88" s="1412">
        <v>0</v>
      </c>
    </row>
    <row r="89" spans="2:5" ht="13.5" thickBot="1">
      <c r="B89" s="1399" t="s">
        <v>81</v>
      </c>
      <c r="C89" s="1400" t="s">
        <v>82</v>
      </c>
      <c r="D89" s="1445">
        <v>128.05000000000001</v>
      </c>
      <c r="E89" s="1456">
        <v>1.9461087427265764E-5</v>
      </c>
    </row>
    <row r="90" spans="2:5" ht="13.5" thickBot="1">
      <c r="B90" s="1399" t="s">
        <v>83</v>
      </c>
      <c r="C90" s="1400" t="s">
        <v>84</v>
      </c>
      <c r="D90" s="1445">
        <v>10978.45</v>
      </c>
      <c r="E90" s="1456">
        <v>1.6685089829431147E-3</v>
      </c>
    </row>
    <row r="91" spans="2:5">
      <c r="B91" s="1399" t="s">
        <v>85</v>
      </c>
      <c r="C91" s="1400" t="s">
        <v>86</v>
      </c>
      <c r="D91" s="1445">
        <v>6579796.7599999998</v>
      </c>
      <c r="E91" s="1467">
        <v>1</v>
      </c>
    </row>
    <row r="92" spans="2:5">
      <c r="B92" s="1402" t="s">
        <v>5</v>
      </c>
      <c r="C92" s="1403" t="s">
        <v>87</v>
      </c>
      <c r="D92" s="1470">
        <v>6579796.7599999998</v>
      </c>
      <c r="E92" s="1471">
        <v>1</v>
      </c>
    </row>
    <row r="93" spans="2:5">
      <c r="B93" s="1402" t="s">
        <v>7</v>
      </c>
      <c r="C93" s="1403" t="s">
        <v>88</v>
      </c>
      <c r="D93" s="1426">
        <v>0</v>
      </c>
      <c r="E93" s="1427">
        <v>0</v>
      </c>
    </row>
    <row r="94" spans="2:5" ht="13.5" thickBot="1">
      <c r="B94" s="1404" t="s">
        <v>9</v>
      </c>
      <c r="C94" s="1405" t="s">
        <v>89</v>
      </c>
      <c r="D94" s="1432">
        <v>0</v>
      </c>
      <c r="E94" s="143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G94"/>
  <sheetViews>
    <sheetView topLeftCell="A55" zoomScaleNormal="100" workbookViewId="0">
      <selection activeCell="B3" sqref="B3:E3"/>
    </sheetView>
  </sheetViews>
  <sheetFormatPr defaultRowHeight="12.75"/>
  <cols>
    <col min="1" max="1" width="12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11.42578125" style="43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124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D10+D11+D13</f>
        <v>16899320.91</v>
      </c>
      <c r="E9" s="23">
        <f>E10+E11+E13</f>
        <v>15284233.879999999</v>
      </c>
    </row>
    <row r="10" spans="2:5">
      <c r="B10" s="14" t="s">
        <v>5</v>
      </c>
      <c r="C10" s="93" t="s">
        <v>6</v>
      </c>
      <c r="D10" s="175">
        <v>16898832.120000001</v>
      </c>
      <c r="E10" s="226">
        <f>15261946.35+22178.45</f>
        <v>15284124.799999999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488.79</v>
      </c>
      <c r="E13" s="226">
        <f>E14</f>
        <v>109.08</v>
      </c>
    </row>
    <row r="14" spans="2:5">
      <c r="B14" s="14" t="s">
        <v>13</v>
      </c>
      <c r="C14" s="93" t="s">
        <v>14</v>
      </c>
      <c r="D14" s="175">
        <v>488.79</v>
      </c>
      <c r="E14" s="226">
        <v>109.08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</f>
        <v>27853.39</v>
      </c>
      <c r="E16" s="23">
        <f>E17</f>
        <v>24859.61</v>
      </c>
    </row>
    <row r="17" spans="2:7">
      <c r="B17" s="14" t="s">
        <v>5</v>
      </c>
      <c r="C17" s="93" t="s">
        <v>14</v>
      </c>
      <c r="D17" s="176">
        <v>27853.39</v>
      </c>
      <c r="E17" s="227">
        <v>24859.61</v>
      </c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16871467.52</v>
      </c>
      <c r="E20" s="229">
        <f>E9-E16</f>
        <v>15259374.27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>
        <v>20091739.969999999</v>
      </c>
      <c r="E24" s="23">
        <f>D20</f>
        <v>16871467.52</v>
      </c>
    </row>
    <row r="25" spans="2:7">
      <c r="B25" s="21" t="s">
        <v>25</v>
      </c>
      <c r="C25" s="22" t="s">
        <v>26</v>
      </c>
      <c r="D25" s="88">
        <v>-3808933.6300000004</v>
      </c>
      <c r="E25" s="110">
        <v>-1397398.3</v>
      </c>
      <c r="F25" s="50"/>
      <c r="G25" s="92"/>
    </row>
    <row r="26" spans="2:7">
      <c r="B26" s="24" t="s">
        <v>27</v>
      </c>
      <c r="C26" s="25" t="s">
        <v>28</v>
      </c>
      <c r="D26" s="89">
        <v>129810.28</v>
      </c>
      <c r="E26" s="111">
        <v>15368.08</v>
      </c>
      <c r="F26" s="50"/>
    </row>
    <row r="27" spans="2:7">
      <c r="B27" s="26" t="s">
        <v>5</v>
      </c>
      <c r="C27" s="15" t="s">
        <v>29</v>
      </c>
      <c r="D27" s="195">
        <v>46613.75</v>
      </c>
      <c r="E27" s="231"/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83196.53</v>
      </c>
      <c r="E29" s="231">
        <v>15368.08</v>
      </c>
      <c r="F29" s="50"/>
      <c r="G29" s="92"/>
    </row>
    <row r="30" spans="2:7">
      <c r="B30" s="24" t="s">
        <v>32</v>
      </c>
      <c r="C30" s="27" t="s">
        <v>33</v>
      </c>
      <c r="D30" s="89">
        <v>3938743.91</v>
      </c>
      <c r="E30" s="111">
        <v>1412766.38</v>
      </c>
      <c r="F30" s="50"/>
    </row>
    <row r="31" spans="2:7">
      <c r="B31" s="26" t="s">
        <v>5</v>
      </c>
      <c r="C31" s="15" t="s">
        <v>34</v>
      </c>
      <c r="D31" s="195">
        <v>3898198.41</v>
      </c>
      <c r="E31" s="231">
        <v>1379371.99</v>
      </c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38747.089999999997</v>
      </c>
      <c r="E33" s="231">
        <v>33394.39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/>
      <c r="E35" s="231"/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1798.41</v>
      </c>
      <c r="E37" s="231"/>
    </row>
    <row r="38" spans="2:6">
      <c r="B38" s="21" t="s">
        <v>44</v>
      </c>
      <c r="C38" s="22" t="s">
        <v>45</v>
      </c>
      <c r="D38" s="88">
        <v>588661.18000000005</v>
      </c>
      <c r="E38" s="23">
        <v>-214694.95</v>
      </c>
    </row>
    <row r="39" spans="2:6" ht="13.5" thickBot="1">
      <c r="B39" s="30" t="s">
        <v>46</v>
      </c>
      <c r="C39" s="31" t="s">
        <v>47</v>
      </c>
      <c r="D39" s="90">
        <v>16871467.52</v>
      </c>
      <c r="E39" s="242">
        <f>E24+E25+E38</f>
        <v>15259374.27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>
        <v>1953323.8798</v>
      </c>
      <c r="E44" s="155">
        <v>1588235.8824489999</v>
      </c>
    </row>
    <row r="45" spans="2:6" ht="13.5" thickBot="1">
      <c r="B45" s="41" t="s">
        <v>7</v>
      </c>
      <c r="C45" s="42" t="s">
        <v>52</v>
      </c>
      <c r="D45" s="197">
        <v>1588235.8824489999</v>
      </c>
      <c r="E45" s="156">
        <v>1456356.8501579999</v>
      </c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>
        <v>10.2859</v>
      </c>
      <c r="E47" s="158">
        <v>10.622771999999999</v>
      </c>
    </row>
    <row r="48" spans="2:6">
      <c r="B48" s="39" t="s">
        <v>7</v>
      </c>
      <c r="C48" s="40" t="s">
        <v>54</v>
      </c>
      <c r="D48" s="196">
        <v>10.22114</v>
      </c>
      <c r="E48" s="154">
        <v>10.432453000000001</v>
      </c>
    </row>
    <row r="49" spans="2:5">
      <c r="B49" s="39" t="s">
        <v>9</v>
      </c>
      <c r="C49" s="40" t="s">
        <v>55</v>
      </c>
      <c r="D49" s="196">
        <v>10.700901</v>
      </c>
      <c r="E49" s="154">
        <v>10.735756</v>
      </c>
    </row>
    <row r="50" spans="2:5" ht="13.5" thickBot="1">
      <c r="B50" s="41" t="s">
        <v>11</v>
      </c>
      <c r="C50" s="42" t="s">
        <v>52</v>
      </c>
      <c r="D50" s="197">
        <v>10.622771999999999</v>
      </c>
      <c r="E50" s="159">
        <v>10.477771000000001</v>
      </c>
    </row>
    <row r="51" spans="2:5" ht="13.5" thickBot="1">
      <c r="B51" s="32"/>
      <c r="C51" s="33"/>
      <c r="D51" s="153"/>
      <c r="E51" s="153"/>
    </row>
    <row r="52" spans="2:5" ht="16.5" thickBot="1">
      <c r="B52" s="1450"/>
      <c r="C52" s="1451" t="s">
        <v>56</v>
      </c>
      <c r="D52" s="1452"/>
      <c r="E52" s="1442"/>
    </row>
    <row r="53" spans="2:5" ht="23.25" customHeight="1" thickBot="1">
      <c r="B53" s="6368" t="s">
        <v>57</v>
      </c>
      <c r="C53" s="6369"/>
      <c r="D53" s="1453" t="s">
        <v>58</v>
      </c>
      <c r="E53" s="1454" t="s">
        <v>59</v>
      </c>
    </row>
    <row r="54" spans="2:5" ht="13.5" thickBot="1">
      <c r="B54" s="1455" t="s">
        <v>27</v>
      </c>
      <c r="C54" s="1444" t="s">
        <v>60</v>
      </c>
      <c r="D54" s="1478">
        <v>15284124.799999999</v>
      </c>
      <c r="E54" s="1479">
        <v>1.0016219885273185</v>
      </c>
    </row>
    <row r="55" spans="2:5" ht="25.5">
      <c r="B55" s="1457" t="s">
        <v>5</v>
      </c>
      <c r="C55" s="1458" t="s">
        <v>61</v>
      </c>
      <c r="D55" s="1468">
        <v>0</v>
      </c>
      <c r="E55" s="1469">
        <v>0</v>
      </c>
    </row>
    <row r="56" spans="2:5">
      <c r="B56" s="1446" t="s">
        <v>268</v>
      </c>
      <c r="C56" s="245" t="s">
        <v>269</v>
      </c>
      <c r="D56" s="1470">
        <v>0</v>
      </c>
      <c r="E56" s="1471">
        <v>0</v>
      </c>
    </row>
    <row r="57" spans="2:5">
      <c r="B57" s="246" t="s">
        <v>270</v>
      </c>
      <c r="C57" s="245" t="s">
        <v>271</v>
      </c>
      <c r="D57" s="1470">
        <v>0</v>
      </c>
      <c r="E57" s="1471">
        <v>0</v>
      </c>
    </row>
    <row r="58" spans="2:5">
      <c r="B58" s="246" t="s">
        <v>272</v>
      </c>
      <c r="C58" s="245" t="s">
        <v>273</v>
      </c>
      <c r="D58" s="247">
        <v>0</v>
      </c>
      <c r="E58" s="1471">
        <v>0</v>
      </c>
    </row>
    <row r="59" spans="2:5" ht="25.5">
      <c r="B59" s="1446" t="s">
        <v>7</v>
      </c>
      <c r="C59" s="1447" t="s">
        <v>62</v>
      </c>
      <c r="D59" s="1470">
        <v>0</v>
      </c>
      <c r="E59" s="1471">
        <v>0</v>
      </c>
    </row>
    <row r="60" spans="2:5">
      <c r="B60" s="1446" t="s">
        <v>9</v>
      </c>
      <c r="C60" s="1447" t="s">
        <v>63</v>
      </c>
      <c r="D60" s="1470">
        <v>0</v>
      </c>
      <c r="E60" s="1471">
        <v>0</v>
      </c>
    </row>
    <row r="61" spans="2:5" ht="24" customHeight="1">
      <c r="B61" s="1446" t="s">
        <v>274</v>
      </c>
      <c r="C61" s="1447" t="s">
        <v>275</v>
      </c>
      <c r="D61" s="1470">
        <v>0</v>
      </c>
      <c r="E61" s="1471">
        <v>0</v>
      </c>
    </row>
    <row r="62" spans="2:5">
      <c r="B62" s="1446" t="s">
        <v>276</v>
      </c>
      <c r="C62" s="1447" t="s">
        <v>16</v>
      </c>
      <c r="D62" s="1470">
        <v>0</v>
      </c>
      <c r="E62" s="1471">
        <v>0</v>
      </c>
    </row>
    <row r="63" spans="2:5">
      <c r="B63" s="1446" t="s">
        <v>11</v>
      </c>
      <c r="C63" s="1447" t="s">
        <v>64</v>
      </c>
      <c r="D63" s="1470">
        <v>0</v>
      </c>
      <c r="E63" s="1471">
        <v>0</v>
      </c>
    </row>
    <row r="64" spans="2:5">
      <c r="B64" s="1446" t="s">
        <v>13</v>
      </c>
      <c r="C64" s="1447" t="s">
        <v>275</v>
      </c>
      <c r="D64" s="1470">
        <v>0</v>
      </c>
      <c r="E64" s="1471">
        <v>0</v>
      </c>
    </row>
    <row r="65" spans="2:5">
      <c r="B65" s="1446" t="s">
        <v>15</v>
      </c>
      <c r="C65" s="1447" t="s">
        <v>16</v>
      </c>
      <c r="D65" s="1470">
        <v>0</v>
      </c>
      <c r="E65" s="1471">
        <v>0</v>
      </c>
    </row>
    <row r="66" spans="2:5">
      <c r="B66" s="1446" t="s">
        <v>38</v>
      </c>
      <c r="C66" s="1447" t="s">
        <v>65</v>
      </c>
      <c r="D66" s="1470">
        <v>0</v>
      </c>
      <c r="E66" s="1471">
        <v>0</v>
      </c>
    </row>
    <row r="67" spans="2:5">
      <c r="B67" s="1459" t="s">
        <v>40</v>
      </c>
      <c r="C67" s="1460" t="s">
        <v>66</v>
      </c>
      <c r="D67" s="1480">
        <v>15261946.35</v>
      </c>
      <c r="E67" s="1481">
        <v>1.0001685573703409</v>
      </c>
    </row>
    <row r="68" spans="2:5">
      <c r="B68" s="1459" t="s">
        <v>277</v>
      </c>
      <c r="C68" s="1460" t="s">
        <v>278</v>
      </c>
      <c r="D68" s="1482">
        <v>15261946.35</v>
      </c>
      <c r="E68" s="1483">
        <v>1.0001685573703409</v>
      </c>
    </row>
    <row r="69" spans="2:5">
      <c r="B69" s="1459" t="s">
        <v>279</v>
      </c>
      <c r="C69" s="1460" t="s">
        <v>280</v>
      </c>
      <c r="D69" s="1472">
        <v>0</v>
      </c>
      <c r="E69" s="1473">
        <v>0</v>
      </c>
    </row>
    <row r="70" spans="2:5">
      <c r="B70" s="1459" t="s">
        <v>281</v>
      </c>
      <c r="C70" s="1460" t="s">
        <v>282</v>
      </c>
      <c r="D70" s="1472">
        <v>0</v>
      </c>
      <c r="E70" s="1473">
        <v>0</v>
      </c>
    </row>
    <row r="71" spans="2:5">
      <c r="B71" s="1459" t="s">
        <v>283</v>
      </c>
      <c r="C71" s="1460" t="s">
        <v>284</v>
      </c>
      <c r="D71" s="1472">
        <v>0</v>
      </c>
      <c r="E71" s="1473">
        <v>0</v>
      </c>
    </row>
    <row r="72" spans="2:5" ht="25.5">
      <c r="B72" s="1459" t="s">
        <v>42</v>
      </c>
      <c r="C72" s="1460" t="s">
        <v>67</v>
      </c>
      <c r="D72" s="1472">
        <v>0</v>
      </c>
      <c r="E72" s="1473">
        <v>0</v>
      </c>
    </row>
    <row r="73" spans="2:5">
      <c r="B73" s="1459" t="s">
        <v>285</v>
      </c>
      <c r="C73" s="1460" t="s">
        <v>286</v>
      </c>
      <c r="D73" s="1472">
        <v>0</v>
      </c>
      <c r="E73" s="1473">
        <v>0</v>
      </c>
    </row>
    <row r="74" spans="2:5">
      <c r="B74" s="1459" t="s">
        <v>287</v>
      </c>
      <c r="C74" s="1460" t="s">
        <v>288</v>
      </c>
      <c r="D74" s="1472">
        <v>0</v>
      </c>
      <c r="E74" s="1473">
        <v>0</v>
      </c>
    </row>
    <row r="75" spans="2:5">
      <c r="B75" s="1459" t="s">
        <v>289</v>
      </c>
      <c r="C75" s="1460" t="s">
        <v>290</v>
      </c>
      <c r="D75" s="1470">
        <v>0</v>
      </c>
      <c r="E75" s="1473">
        <v>0</v>
      </c>
    </row>
    <row r="76" spans="2:5">
      <c r="B76" s="1459" t="s">
        <v>291</v>
      </c>
      <c r="C76" s="1460" t="s">
        <v>292</v>
      </c>
      <c r="D76" s="1472">
        <v>0</v>
      </c>
      <c r="E76" s="1473">
        <v>0</v>
      </c>
    </row>
    <row r="77" spans="2:5">
      <c r="B77" s="1459" t="s">
        <v>293</v>
      </c>
      <c r="C77" s="1460" t="s">
        <v>294</v>
      </c>
      <c r="D77" s="1472">
        <v>0</v>
      </c>
      <c r="E77" s="1473">
        <v>0</v>
      </c>
    </row>
    <row r="78" spans="2:5">
      <c r="B78" s="1459" t="s">
        <v>68</v>
      </c>
      <c r="C78" s="1460" t="s">
        <v>69</v>
      </c>
      <c r="D78" s="1472">
        <v>0</v>
      </c>
      <c r="E78" s="1473">
        <v>0</v>
      </c>
    </row>
    <row r="79" spans="2:5">
      <c r="B79" s="1446" t="s">
        <v>70</v>
      </c>
      <c r="C79" s="1447" t="s">
        <v>71</v>
      </c>
      <c r="D79" s="1470">
        <v>0</v>
      </c>
      <c r="E79" s="1471">
        <v>0</v>
      </c>
    </row>
    <row r="80" spans="2:5">
      <c r="B80" s="1446" t="s">
        <v>295</v>
      </c>
      <c r="C80" s="1447" t="s">
        <v>296</v>
      </c>
      <c r="D80" s="1470">
        <v>0</v>
      </c>
      <c r="E80" s="1471">
        <v>0</v>
      </c>
    </row>
    <row r="81" spans="2:5">
      <c r="B81" s="1446" t="s">
        <v>297</v>
      </c>
      <c r="C81" s="1447" t="s">
        <v>298</v>
      </c>
      <c r="D81" s="1470">
        <v>0</v>
      </c>
      <c r="E81" s="1471">
        <v>0</v>
      </c>
    </row>
    <row r="82" spans="2:5">
      <c r="B82" s="1446" t="s">
        <v>299</v>
      </c>
      <c r="C82" s="1447" t="s">
        <v>300</v>
      </c>
      <c r="D82" s="1470">
        <v>0</v>
      </c>
      <c r="E82" s="1471">
        <v>0</v>
      </c>
    </row>
    <row r="83" spans="2:5">
      <c r="B83" s="1446" t="s">
        <v>301</v>
      </c>
      <c r="C83" s="1447" t="s">
        <v>302</v>
      </c>
      <c r="D83" s="1470">
        <v>0</v>
      </c>
      <c r="E83" s="1471">
        <v>0</v>
      </c>
    </row>
    <row r="84" spans="2:5">
      <c r="B84" s="1446" t="s">
        <v>72</v>
      </c>
      <c r="C84" s="1447" t="s">
        <v>73</v>
      </c>
      <c r="D84" s="1470">
        <v>0</v>
      </c>
      <c r="E84" s="1471">
        <v>0</v>
      </c>
    </row>
    <row r="85" spans="2:5">
      <c r="B85" s="1446" t="s">
        <v>74</v>
      </c>
      <c r="C85" s="1447" t="s">
        <v>75</v>
      </c>
      <c r="D85" s="1484">
        <v>22178.45</v>
      </c>
      <c r="E85" s="1485">
        <v>1.4534311569775792E-3</v>
      </c>
    </row>
    <row r="86" spans="2:5" ht="13.5" thickBot="1">
      <c r="B86" s="1461" t="s">
        <v>76</v>
      </c>
      <c r="C86" s="1462" t="s">
        <v>77</v>
      </c>
      <c r="D86" s="1474">
        <v>0</v>
      </c>
      <c r="E86" s="1475">
        <v>0</v>
      </c>
    </row>
    <row r="87" spans="2:5" ht="26.25" thickBot="1">
      <c r="B87" s="1463" t="s">
        <v>32</v>
      </c>
      <c r="C87" s="1464" t="s">
        <v>78</v>
      </c>
      <c r="D87" s="1465">
        <v>0</v>
      </c>
      <c r="E87" s="1466">
        <v>0</v>
      </c>
    </row>
    <row r="88" spans="2:5" ht="13.5" thickBot="1">
      <c r="B88" s="1443" t="s">
        <v>79</v>
      </c>
      <c r="C88" s="1444" t="s">
        <v>80</v>
      </c>
      <c r="D88" s="1445">
        <v>0</v>
      </c>
      <c r="E88" s="1456">
        <v>0</v>
      </c>
    </row>
    <row r="89" spans="2:5" ht="13.5" thickBot="1">
      <c r="B89" s="1443" t="s">
        <v>81</v>
      </c>
      <c r="C89" s="1444" t="s">
        <v>82</v>
      </c>
      <c r="D89" s="1489">
        <v>109.08</v>
      </c>
      <c r="E89" s="1511">
        <v>7.1483927237076672E-6</v>
      </c>
    </row>
    <row r="90" spans="2:5" ht="13.5" thickBot="1">
      <c r="B90" s="1443" t="s">
        <v>83</v>
      </c>
      <c r="C90" s="1444" t="s">
        <v>84</v>
      </c>
      <c r="D90" s="1489">
        <v>24859.61</v>
      </c>
      <c r="E90" s="1512">
        <v>1.6291369200422661E-3</v>
      </c>
    </row>
    <row r="91" spans="2:5">
      <c r="B91" s="1443" t="s">
        <v>85</v>
      </c>
      <c r="C91" s="1444" t="s">
        <v>86</v>
      </c>
      <c r="D91" s="1489">
        <v>15259374.27</v>
      </c>
      <c r="E91" s="1510">
        <v>1</v>
      </c>
    </row>
    <row r="92" spans="2:5">
      <c r="B92" s="1446" t="s">
        <v>5</v>
      </c>
      <c r="C92" s="1447" t="s">
        <v>87</v>
      </c>
      <c r="D92" s="1515">
        <v>15259374.27</v>
      </c>
      <c r="E92" s="1516">
        <v>1</v>
      </c>
    </row>
    <row r="93" spans="2:5">
      <c r="B93" s="1446" t="s">
        <v>7</v>
      </c>
      <c r="C93" s="1447" t="s">
        <v>88</v>
      </c>
      <c r="D93" s="1470">
        <v>0</v>
      </c>
      <c r="E93" s="1471">
        <v>0</v>
      </c>
    </row>
    <row r="94" spans="2:5" ht="13.5" thickBot="1">
      <c r="B94" s="1448" t="s">
        <v>9</v>
      </c>
      <c r="C94" s="1449" t="s">
        <v>89</v>
      </c>
      <c r="D94" s="1476">
        <v>0</v>
      </c>
      <c r="E94" s="147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5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6" style="43" customWidth="1"/>
    <col min="7" max="7" width="13.42578125" bestFit="1" customWidth="1"/>
    <col min="8" max="8" width="17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96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69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20185292.460000001</v>
      </c>
      <c r="E9" s="23">
        <f>E10+E11+E12+E13</f>
        <v>15554377.110000001</v>
      </c>
    </row>
    <row r="10" spans="2:5">
      <c r="B10" s="14" t="s">
        <v>5</v>
      </c>
      <c r="C10" s="93" t="s">
        <v>6</v>
      </c>
      <c r="D10" s="175">
        <v>20183317.66</v>
      </c>
      <c r="E10" s="226">
        <f>15533620.81+16390.83</f>
        <v>15550011.640000001</v>
      </c>
    </row>
    <row r="11" spans="2:5">
      <c r="B11" s="14" t="s">
        <v>7</v>
      </c>
      <c r="C11" s="93" t="s">
        <v>8</v>
      </c>
      <c r="D11" s="175">
        <v>9.17</v>
      </c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1965.63</v>
      </c>
      <c r="E13" s="226">
        <f>E14</f>
        <v>4365.47</v>
      </c>
    </row>
    <row r="14" spans="2:5">
      <c r="B14" s="14" t="s">
        <v>13</v>
      </c>
      <c r="C14" s="93" t="s">
        <v>14</v>
      </c>
      <c r="D14" s="175">
        <v>1965.63</v>
      </c>
      <c r="E14" s="226">
        <v>4365.47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35157.19</v>
      </c>
      <c r="E16" s="23">
        <f>E17+E18+E19</f>
        <v>29744.63</v>
      </c>
    </row>
    <row r="17" spans="2:7" ht="21" customHeight="1">
      <c r="B17" s="14" t="s">
        <v>5</v>
      </c>
      <c r="C17" s="93" t="s">
        <v>14</v>
      </c>
      <c r="D17" s="176">
        <v>35157.19</v>
      </c>
      <c r="E17" s="227">
        <v>29744.63</v>
      </c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customHeight="1" thickBot="1">
      <c r="B20" s="6382" t="s">
        <v>21</v>
      </c>
      <c r="C20" s="6383"/>
      <c r="D20" s="178">
        <f>D9-D16</f>
        <v>20150135.27</v>
      </c>
      <c r="E20" s="229">
        <f>E9-E16</f>
        <v>15524632.48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69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24860280.440000001</v>
      </c>
      <c r="E24" s="23">
        <f>D20</f>
        <v>20150135.27</v>
      </c>
    </row>
    <row r="25" spans="2:7">
      <c r="B25" s="21" t="s">
        <v>25</v>
      </c>
      <c r="C25" s="22" t="s">
        <v>26</v>
      </c>
      <c r="D25" s="95">
        <v>-4254681.6800000006</v>
      </c>
      <c r="E25" s="110">
        <v>-3714281.03</v>
      </c>
      <c r="F25" s="50"/>
    </row>
    <row r="26" spans="2:7">
      <c r="B26" s="24" t="s">
        <v>27</v>
      </c>
      <c r="C26" s="25" t="s">
        <v>28</v>
      </c>
      <c r="D26" s="96">
        <v>88525.670000000013</v>
      </c>
      <c r="E26" s="111">
        <v>19148.36</v>
      </c>
      <c r="F26" s="50"/>
    </row>
    <row r="27" spans="2:7">
      <c r="B27" s="26" t="s">
        <v>5</v>
      </c>
      <c r="C27" s="15" t="s">
        <v>29</v>
      </c>
      <c r="D27" s="175">
        <v>33089.120000000003</v>
      </c>
      <c r="E27" s="231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55436.55</v>
      </c>
      <c r="E29" s="231">
        <v>19148.36</v>
      </c>
      <c r="F29" s="50"/>
    </row>
    <row r="30" spans="2:7">
      <c r="B30" s="24" t="s">
        <v>32</v>
      </c>
      <c r="C30" s="27" t="s">
        <v>33</v>
      </c>
      <c r="D30" s="96">
        <v>4343207.3500000006</v>
      </c>
      <c r="E30" s="111">
        <v>3733429.39</v>
      </c>
      <c r="F30" s="50"/>
    </row>
    <row r="31" spans="2:7">
      <c r="B31" s="26" t="s">
        <v>5</v>
      </c>
      <c r="C31" s="15" t="s">
        <v>34</v>
      </c>
      <c r="D31" s="175">
        <v>3717058.14</v>
      </c>
      <c r="E31" s="231">
        <v>3575072.09</v>
      </c>
    </row>
    <row r="32" spans="2:7" ht="13.5" customHeight="1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120772.41</v>
      </c>
      <c r="E33" s="231">
        <v>120509.19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/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505376.8</v>
      </c>
      <c r="E37" s="231">
        <v>37848.11</v>
      </c>
      <c r="F37" s="50"/>
    </row>
    <row r="38" spans="2:6">
      <c r="B38" s="21" t="s">
        <v>44</v>
      </c>
      <c r="C38" s="22" t="s">
        <v>45</v>
      </c>
      <c r="D38" s="95">
        <v>-455463.49</v>
      </c>
      <c r="E38" s="23">
        <v>-911221.76000000001</v>
      </c>
    </row>
    <row r="39" spans="2:6" ht="21" customHeight="1" thickBot="1">
      <c r="B39" s="30" t="s">
        <v>46</v>
      </c>
      <c r="C39" s="31" t="s">
        <v>47</v>
      </c>
      <c r="D39" s="97">
        <v>20150135.270000003</v>
      </c>
      <c r="E39" s="242">
        <f>E24+E25+E38</f>
        <v>15524632.48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2512844.2977999998</v>
      </c>
      <c r="E44" s="144">
        <v>2079305.972353</v>
      </c>
    </row>
    <row r="45" spans="2:6" ht="13.5" thickBot="1">
      <c r="B45" s="41" t="s">
        <v>7</v>
      </c>
      <c r="C45" s="49" t="s">
        <v>52</v>
      </c>
      <c r="D45" s="143">
        <v>2079305.972353</v>
      </c>
      <c r="E45" s="148">
        <v>1690287.5121830001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9.8933</v>
      </c>
      <c r="E47" s="150">
        <v>9.6907990000000002</v>
      </c>
    </row>
    <row r="48" spans="2:6">
      <c r="B48" s="39" t="s">
        <v>7</v>
      </c>
      <c r="C48" s="48" t="s">
        <v>54</v>
      </c>
      <c r="D48" s="160">
        <v>9.6167809999999996</v>
      </c>
      <c r="E48" s="154">
        <v>9.1386389999999995</v>
      </c>
    </row>
    <row r="49" spans="2:5">
      <c r="B49" s="39" t="s">
        <v>9</v>
      </c>
      <c r="C49" s="48" t="s">
        <v>55</v>
      </c>
      <c r="D49" s="160">
        <v>9.9669209999999993</v>
      </c>
      <c r="E49" s="154">
        <v>9.7986120000000003</v>
      </c>
    </row>
    <row r="50" spans="2:5" ht="13.5" thickBot="1">
      <c r="B50" s="41" t="s">
        <v>11</v>
      </c>
      <c r="C50" s="49" t="s">
        <v>52</v>
      </c>
      <c r="D50" s="143">
        <v>9.6907990000000002</v>
      </c>
      <c r="E50" s="152">
        <v>9.1846099999999993</v>
      </c>
    </row>
    <row r="51" spans="2:5" ht="13.5" thickBot="1">
      <c r="B51" s="32"/>
      <c r="C51" s="33"/>
      <c r="D51" s="153"/>
      <c r="E51" s="153"/>
    </row>
    <row r="52" spans="2:5" ht="16.5" thickBot="1">
      <c r="B52" s="1494"/>
      <c r="C52" s="1495" t="s">
        <v>56</v>
      </c>
      <c r="D52" s="1496"/>
      <c r="E52" s="1486"/>
    </row>
    <row r="53" spans="2:5" ht="23.25" customHeight="1" thickBot="1">
      <c r="B53" s="6368" t="s">
        <v>57</v>
      </c>
      <c r="C53" s="6369"/>
      <c r="D53" s="1497" t="s">
        <v>58</v>
      </c>
      <c r="E53" s="1498" t="s">
        <v>59</v>
      </c>
    </row>
    <row r="54" spans="2:5" ht="13.5" customHeight="1" thickBot="1">
      <c r="B54" s="1499" t="s">
        <v>27</v>
      </c>
      <c r="C54" s="1488" t="s">
        <v>60</v>
      </c>
      <c r="D54" s="1523">
        <v>15550011.640000001</v>
      </c>
      <c r="E54" s="1524">
        <v>1.0016347672019092</v>
      </c>
    </row>
    <row r="55" spans="2:5" ht="25.5">
      <c r="B55" s="1500" t="s">
        <v>5</v>
      </c>
      <c r="C55" s="1501" t="s">
        <v>61</v>
      </c>
      <c r="D55" s="1513">
        <v>0</v>
      </c>
      <c r="E55" s="1514">
        <v>0</v>
      </c>
    </row>
    <row r="56" spans="2:5">
      <c r="B56" s="1490" t="s">
        <v>268</v>
      </c>
      <c r="C56" s="245" t="s">
        <v>269</v>
      </c>
      <c r="D56" s="1515">
        <v>0</v>
      </c>
      <c r="E56" s="1516">
        <v>0</v>
      </c>
    </row>
    <row r="57" spans="2:5">
      <c r="B57" s="246" t="s">
        <v>270</v>
      </c>
      <c r="C57" s="245" t="s">
        <v>271</v>
      </c>
      <c r="D57" s="1515">
        <v>0</v>
      </c>
      <c r="E57" s="1516">
        <v>0</v>
      </c>
    </row>
    <row r="58" spans="2:5">
      <c r="B58" s="246" t="s">
        <v>272</v>
      </c>
      <c r="C58" s="245" t="s">
        <v>273</v>
      </c>
      <c r="D58" s="247">
        <v>0</v>
      </c>
      <c r="E58" s="1516">
        <v>0</v>
      </c>
    </row>
    <row r="59" spans="2:5" ht="25.5">
      <c r="B59" s="1490" t="s">
        <v>7</v>
      </c>
      <c r="C59" s="1491" t="s">
        <v>62</v>
      </c>
      <c r="D59" s="1515">
        <v>0</v>
      </c>
      <c r="E59" s="1516">
        <v>0</v>
      </c>
    </row>
    <row r="60" spans="2:5">
      <c r="B60" s="1490" t="s">
        <v>9</v>
      </c>
      <c r="C60" s="1491" t="s">
        <v>63</v>
      </c>
      <c r="D60" s="1515">
        <v>0</v>
      </c>
      <c r="E60" s="1516">
        <v>0</v>
      </c>
    </row>
    <row r="61" spans="2:5" ht="24" customHeight="1">
      <c r="B61" s="1490" t="s">
        <v>274</v>
      </c>
      <c r="C61" s="1491" t="s">
        <v>275</v>
      </c>
      <c r="D61" s="1515">
        <v>0</v>
      </c>
      <c r="E61" s="1516">
        <v>0</v>
      </c>
    </row>
    <row r="62" spans="2:5">
      <c r="B62" s="1490" t="s">
        <v>276</v>
      </c>
      <c r="C62" s="1491" t="s">
        <v>16</v>
      </c>
      <c r="D62" s="1515">
        <v>0</v>
      </c>
      <c r="E62" s="1516">
        <v>0</v>
      </c>
    </row>
    <row r="63" spans="2:5">
      <c r="B63" s="1490" t="s">
        <v>11</v>
      </c>
      <c r="C63" s="1491" t="s">
        <v>64</v>
      </c>
      <c r="D63" s="1515">
        <v>0</v>
      </c>
      <c r="E63" s="1516">
        <v>0</v>
      </c>
    </row>
    <row r="64" spans="2:5">
      <c r="B64" s="1490" t="s">
        <v>13</v>
      </c>
      <c r="C64" s="1491" t="s">
        <v>275</v>
      </c>
      <c r="D64" s="1515">
        <v>0</v>
      </c>
      <c r="E64" s="1516">
        <v>0</v>
      </c>
    </row>
    <row r="65" spans="2:5">
      <c r="B65" s="1490" t="s">
        <v>15</v>
      </c>
      <c r="C65" s="1491" t="s">
        <v>16</v>
      </c>
      <c r="D65" s="1515">
        <v>0</v>
      </c>
      <c r="E65" s="1516">
        <v>0</v>
      </c>
    </row>
    <row r="66" spans="2:5">
      <c r="B66" s="1490" t="s">
        <v>38</v>
      </c>
      <c r="C66" s="1491" t="s">
        <v>65</v>
      </c>
      <c r="D66" s="1515">
        <v>0</v>
      </c>
      <c r="E66" s="1516">
        <v>0</v>
      </c>
    </row>
    <row r="67" spans="2:5">
      <c r="B67" s="1502" t="s">
        <v>40</v>
      </c>
      <c r="C67" s="1503" t="s">
        <v>66</v>
      </c>
      <c r="D67" s="1525">
        <v>15533620.810000001</v>
      </c>
      <c r="E67" s="1526">
        <v>1.0005789721599903</v>
      </c>
    </row>
    <row r="68" spans="2:5">
      <c r="B68" s="1502" t="s">
        <v>277</v>
      </c>
      <c r="C68" s="1503" t="s">
        <v>278</v>
      </c>
      <c r="D68" s="1527">
        <v>15533620.810000001</v>
      </c>
      <c r="E68" s="1528">
        <v>1.0005789721599903</v>
      </c>
    </row>
    <row r="69" spans="2:5">
      <c r="B69" s="1502" t="s">
        <v>279</v>
      </c>
      <c r="C69" s="1503" t="s">
        <v>280</v>
      </c>
      <c r="D69" s="1517">
        <v>0</v>
      </c>
      <c r="E69" s="1518">
        <v>0</v>
      </c>
    </row>
    <row r="70" spans="2:5">
      <c r="B70" s="1502" t="s">
        <v>281</v>
      </c>
      <c r="C70" s="1503" t="s">
        <v>282</v>
      </c>
      <c r="D70" s="1517">
        <v>0</v>
      </c>
      <c r="E70" s="1518">
        <v>0</v>
      </c>
    </row>
    <row r="71" spans="2:5">
      <c r="B71" s="1502" t="s">
        <v>283</v>
      </c>
      <c r="C71" s="1503" t="s">
        <v>284</v>
      </c>
      <c r="D71" s="1517">
        <v>0</v>
      </c>
      <c r="E71" s="1518">
        <v>0</v>
      </c>
    </row>
    <row r="72" spans="2:5" ht="25.5">
      <c r="B72" s="1502" t="s">
        <v>42</v>
      </c>
      <c r="C72" s="1503" t="s">
        <v>67</v>
      </c>
      <c r="D72" s="1517">
        <v>0</v>
      </c>
      <c r="E72" s="1518">
        <v>0</v>
      </c>
    </row>
    <row r="73" spans="2:5">
      <c r="B73" s="1502" t="s">
        <v>285</v>
      </c>
      <c r="C73" s="1503" t="s">
        <v>286</v>
      </c>
      <c r="D73" s="1517">
        <v>0</v>
      </c>
      <c r="E73" s="1518">
        <v>0</v>
      </c>
    </row>
    <row r="74" spans="2:5">
      <c r="B74" s="1502" t="s">
        <v>287</v>
      </c>
      <c r="C74" s="1503" t="s">
        <v>288</v>
      </c>
      <c r="D74" s="1517">
        <v>0</v>
      </c>
      <c r="E74" s="1518">
        <v>0</v>
      </c>
    </row>
    <row r="75" spans="2:5">
      <c r="B75" s="1502" t="s">
        <v>289</v>
      </c>
      <c r="C75" s="1503" t="s">
        <v>290</v>
      </c>
      <c r="D75" s="1515">
        <v>0</v>
      </c>
      <c r="E75" s="1518">
        <v>0</v>
      </c>
    </row>
    <row r="76" spans="2:5">
      <c r="B76" s="1502" t="s">
        <v>291</v>
      </c>
      <c r="C76" s="1503" t="s">
        <v>292</v>
      </c>
      <c r="D76" s="1517">
        <v>0</v>
      </c>
      <c r="E76" s="1518">
        <v>0</v>
      </c>
    </row>
    <row r="77" spans="2:5">
      <c r="B77" s="1502" t="s">
        <v>293</v>
      </c>
      <c r="C77" s="1503" t="s">
        <v>294</v>
      </c>
      <c r="D77" s="1517">
        <v>0</v>
      </c>
      <c r="E77" s="1518">
        <v>0</v>
      </c>
    </row>
    <row r="78" spans="2:5">
      <c r="B78" s="1502" t="s">
        <v>68</v>
      </c>
      <c r="C78" s="1503" t="s">
        <v>69</v>
      </c>
      <c r="D78" s="1517">
        <v>0</v>
      </c>
      <c r="E78" s="1518">
        <v>0</v>
      </c>
    </row>
    <row r="79" spans="2:5">
      <c r="B79" s="1490" t="s">
        <v>70</v>
      </c>
      <c r="C79" s="1491" t="s">
        <v>71</v>
      </c>
      <c r="D79" s="1515">
        <v>0</v>
      </c>
      <c r="E79" s="1516">
        <v>0</v>
      </c>
    </row>
    <row r="80" spans="2:5">
      <c r="B80" s="1490" t="s">
        <v>295</v>
      </c>
      <c r="C80" s="1491" t="s">
        <v>296</v>
      </c>
      <c r="D80" s="1515">
        <v>0</v>
      </c>
      <c r="E80" s="1516">
        <v>0</v>
      </c>
    </row>
    <row r="81" spans="2:5">
      <c r="B81" s="1490" t="s">
        <v>297</v>
      </c>
      <c r="C81" s="1491" t="s">
        <v>298</v>
      </c>
      <c r="D81" s="1515">
        <v>0</v>
      </c>
      <c r="E81" s="1516">
        <v>0</v>
      </c>
    </row>
    <row r="82" spans="2:5">
      <c r="B82" s="1490" t="s">
        <v>299</v>
      </c>
      <c r="C82" s="1491" t="s">
        <v>300</v>
      </c>
      <c r="D82" s="1515">
        <v>0</v>
      </c>
      <c r="E82" s="1516">
        <v>0</v>
      </c>
    </row>
    <row r="83" spans="2:5">
      <c r="B83" s="1490" t="s">
        <v>301</v>
      </c>
      <c r="C83" s="1491" t="s">
        <v>302</v>
      </c>
      <c r="D83" s="1515">
        <v>0</v>
      </c>
      <c r="E83" s="1516">
        <v>0</v>
      </c>
    </row>
    <row r="84" spans="2:5">
      <c r="B84" s="1490" t="s">
        <v>72</v>
      </c>
      <c r="C84" s="1491" t="s">
        <v>73</v>
      </c>
      <c r="D84" s="1515">
        <v>0</v>
      </c>
      <c r="E84" s="1516">
        <v>0</v>
      </c>
    </row>
    <row r="85" spans="2:5">
      <c r="B85" s="1490" t="s">
        <v>74</v>
      </c>
      <c r="C85" s="1491" t="s">
        <v>75</v>
      </c>
      <c r="D85" s="1529">
        <v>16390.830000000002</v>
      </c>
      <c r="E85" s="1530">
        <v>1.0557950419190858E-3</v>
      </c>
    </row>
    <row r="86" spans="2:5" ht="13.5" thickBot="1">
      <c r="B86" s="1504" t="s">
        <v>76</v>
      </c>
      <c r="C86" s="1505" t="s">
        <v>77</v>
      </c>
      <c r="D86" s="1519">
        <v>0</v>
      </c>
      <c r="E86" s="1520">
        <v>0</v>
      </c>
    </row>
    <row r="87" spans="2:5" ht="26.25" thickBot="1">
      <c r="B87" s="1506" t="s">
        <v>32</v>
      </c>
      <c r="C87" s="1507" t="s">
        <v>78</v>
      </c>
      <c r="D87" s="1508">
        <v>0</v>
      </c>
      <c r="E87" s="1509">
        <v>0</v>
      </c>
    </row>
    <row r="88" spans="2:5" ht="13.5" thickBot="1">
      <c r="B88" s="1487" t="s">
        <v>79</v>
      </c>
      <c r="C88" s="1488" t="s">
        <v>80</v>
      </c>
      <c r="D88" s="1534">
        <v>0</v>
      </c>
      <c r="E88" s="1556">
        <v>0</v>
      </c>
    </row>
    <row r="89" spans="2:5" ht="13.5" thickBot="1">
      <c r="B89" s="1487" t="s">
        <v>81</v>
      </c>
      <c r="C89" s="1488" t="s">
        <v>82</v>
      </c>
      <c r="D89" s="1534">
        <v>4365.47</v>
      </c>
      <c r="E89" s="1546">
        <v>2.8119635074285506E-4</v>
      </c>
    </row>
    <row r="90" spans="2:5" ht="13.5" thickBot="1">
      <c r="B90" s="1487" t="s">
        <v>83</v>
      </c>
      <c r="C90" s="1488" t="s">
        <v>84</v>
      </c>
      <c r="D90" s="1534">
        <v>29744.63</v>
      </c>
      <c r="E90" s="1546">
        <v>1.9159635526521657E-3</v>
      </c>
    </row>
    <row r="91" spans="2:5">
      <c r="B91" s="1487" t="s">
        <v>85</v>
      </c>
      <c r="C91" s="1488" t="s">
        <v>86</v>
      </c>
      <c r="D91" s="1534">
        <v>15524632.48</v>
      </c>
      <c r="E91" s="1555">
        <v>0.99999999999999989</v>
      </c>
    </row>
    <row r="92" spans="2:5">
      <c r="B92" s="1490" t="s">
        <v>5</v>
      </c>
      <c r="C92" s="1491" t="s">
        <v>87</v>
      </c>
      <c r="D92" s="1559">
        <v>15524632.48</v>
      </c>
      <c r="E92" s="1560">
        <v>0.99999999999999989</v>
      </c>
    </row>
    <row r="93" spans="2:5">
      <c r="B93" s="1490" t="s">
        <v>7</v>
      </c>
      <c r="C93" s="1491" t="s">
        <v>88</v>
      </c>
      <c r="D93" s="1515">
        <v>0</v>
      </c>
      <c r="E93" s="1516">
        <v>0</v>
      </c>
    </row>
    <row r="94" spans="2:5" ht="13.5" thickBot="1">
      <c r="B94" s="1492" t="s">
        <v>9</v>
      </c>
      <c r="C94" s="1493" t="s">
        <v>89</v>
      </c>
      <c r="D94" s="1521">
        <v>0</v>
      </c>
      <c r="E94" s="1522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1181102362204722" right="0.74803149606299213" top="0.62992125984251968" bottom="0.51181102362204722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6.85546875" customWidth="1"/>
    <col min="7" max="7" width="17.71093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108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244823524.34</v>
      </c>
      <c r="E9" s="23">
        <f>E10+E11+E12+E13</f>
        <v>215236462.53999996</v>
      </c>
    </row>
    <row r="10" spans="2:5">
      <c r="B10" s="14" t="s">
        <v>5</v>
      </c>
      <c r="C10" s="93" t="s">
        <v>6</v>
      </c>
      <c r="D10" s="175">
        <f>243572657.81+329715.87</f>
        <v>243902373.68000001</v>
      </c>
      <c r="E10" s="226">
        <f>214022979.57+583281.39</f>
        <v>214606260.95999998</v>
      </c>
    </row>
    <row r="11" spans="2:5">
      <c r="B11" s="14" t="s">
        <v>7</v>
      </c>
      <c r="C11" s="93" t="s">
        <v>8</v>
      </c>
      <c r="D11" s="175">
        <v>31.66</v>
      </c>
      <c r="E11" s="226">
        <v>20.94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921119</v>
      </c>
      <c r="E13" s="226">
        <f>E14</f>
        <v>630180.64</v>
      </c>
    </row>
    <row r="14" spans="2:5">
      <c r="B14" s="14" t="s">
        <v>13</v>
      </c>
      <c r="C14" s="93" t="s">
        <v>14</v>
      </c>
      <c r="D14" s="175">
        <v>921119</v>
      </c>
      <c r="E14" s="226">
        <v>630180.64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329502.28999999998</v>
      </c>
      <c r="E16" s="23">
        <f>E17+E18+E19</f>
        <v>365248.27</v>
      </c>
    </row>
    <row r="17" spans="2:9">
      <c r="B17" s="14" t="s">
        <v>5</v>
      </c>
      <c r="C17" s="93" t="s">
        <v>14</v>
      </c>
      <c r="D17" s="176">
        <v>329502.28999999998</v>
      </c>
      <c r="E17" s="227">
        <v>365248.27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244494022.05000001</v>
      </c>
      <c r="E20" s="229">
        <f>E9-E16</f>
        <v>214871214.26999995</v>
      </c>
      <c r="F20" s="166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269143334.08000004</v>
      </c>
      <c r="E24" s="23">
        <f>D20</f>
        <v>244494022.05000001</v>
      </c>
    </row>
    <row r="25" spans="2:9">
      <c r="B25" s="21" t="s">
        <v>25</v>
      </c>
      <c r="C25" s="22" t="s">
        <v>26</v>
      </c>
      <c r="D25" s="95">
        <v>-3596606.9899999946</v>
      </c>
      <c r="E25" s="110">
        <v>-4084907.08</v>
      </c>
      <c r="F25" s="105"/>
      <c r="I25" s="236"/>
    </row>
    <row r="26" spans="2:9">
      <c r="B26" s="24" t="s">
        <v>27</v>
      </c>
      <c r="C26" s="25" t="s">
        <v>28</v>
      </c>
      <c r="D26" s="96">
        <v>49613053.280000001</v>
      </c>
      <c r="E26" s="111">
        <v>44159742.210000001</v>
      </c>
      <c r="F26" s="105"/>
      <c r="G26" s="92"/>
      <c r="I26" s="236"/>
    </row>
    <row r="27" spans="2:9">
      <c r="B27" s="26" t="s">
        <v>5</v>
      </c>
      <c r="C27" s="15" t="s">
        <v>29</v>
      </c>
      <c r="D27" s="175">
        <v>48298810.700000003</v>
      </c>
      <c r="E27" s="231">
        <v>41851613.880000003</v>
      </c>
      <c r="F27" s="105"/>
      <c r="I27" s="236"/>
    </row>
    <row r="28" spans="2:9">
      <c r="B28" s="26" t="s">
        <v>7</v>
      </c>
      <c r="C28" s="15" t="s">
        <v>30</v>
      </c>
      <c r="D28" s="175"/>
      <c r="E28" s="231"/>
      <c r="F28" s="105"/>
      <c r="I28" s="236"/>
    </row>
    <row r="29" spans="2:9">
      <c r="B29" s="26" t="s">
        <v>9</v>
      </c>
      <c r="C29" s="15" t="s">
        <v>31</v>
      </c>
      <c r="D29" s="175">
        <v>1314242.5799999998</v>
      </c>
      <c r="E29" s="231">
        <v>2308128.33</v>
      </c>
      <c r="F29" s="105"/>
      <c r="I29" s="236"/>
    </row>
    <row r="30" spans="2:9">
      <c r="B30" s="24" t="s">
        <v>32</v>
      </c>
      <c r="C30" s="27" t="s">
        <v>33</v>
      </c>
      <c r="D30" s="96">
        <v>53209660.269999996</v>
      </c>
      <c r="E30" s="111">
        <v>48244649.289999992</v>
      </c>
      <c r="F30" s="105"/>
      <c r="I30" s="236"/>
    </row>
    <row r="31" spans="2:9">
      <c r="B31" s="26" t="s">
        <v>5</v>
      </c>
      <c r="C31" s="15" t="s">
        <v>34</v>
      </c>
      <c r="D31" s="175">
        <v>38427518.920000002</v>
      </c>
      <c r="E31" s="231">
        <v>34849660.359999999</v>
      </c>
      <c r="F31" s="105"/>
      <c r="I31" s="236"/>
    </row>
    <row r="32" spans="2:9">
      <c r="B32" s="26" t="s">
        <v>7</v>
      </c>
      <c r="C32" s="15" t="s">
        <v>35</v>
      </c>
      <c r="D32" s="175"/>
      <c r="E32" s="231"/>
      <c r="F32" s="105"/>
      <c r="I32" s="236"/>
    </row>
    <row r="33" spans="2:9">
      <c r="B33" s="26" t="s">
        <v>9</v>
      </c>
      <c r="C33" s="15" t="s">
        <v>36</v>
      </c>
      <c r="D33" s="175">
        <v>9624388.6699999999</v>
      </c>
      <c r="E33" s="231">
        <v>7967869.6800000006</v>
      </c>
      <c r="F33" s="105"/>
      <c r="I33" s="236"/>
    </row>
    <row r="34" spans="2:9">
      <c r="B34" s="26" t="s">
        <v>11</v>
      </c>
      <c r="C34" s="15" t="s">
        <v>37</v>
      </c>
      <c r="D34" s="175"/>
      <c r="E34" s="231"/>
      <c r="F34" s="105"/>
      <c r="I34" s="236"/>
    </row>
    <row r="35" spans="2:9" ht="25.5">
      <c r="B35" s="26" t="s">
        <v>38</v>
      </c>
      <c r="C35" s="15" t="s">
        <v>39</v>
      </c>
      <c r="D35" s="175"/>
      <c r="E35" s="231"/>
      <c r="F35" s="105"/>
      <c r="I35" s="236"/>
    </row>
    <row r="36" spans="2:9">
      <c r="B36" s="26" t="s">
        <v>40</v>
      </c>
      <c r="C36" s="15" t="s">
        <v>41</v>
      </c>
      <c r="D36" s="175"/>
      <c r="E36" s="231"/>
      <c r="F36" s="105"/>
      <c r="I36" s="236"/>
    </row>
    <row r="37" spans="2:9" ht="13.5" thickBot="1">
      <c r="B37" s="28" t="s">
        <v>42</v>
      </c>
      <c r="C37" s="29" t="s">
        <v>43</v>
      </c>
      <c r="D37" s="175">
        <v>5157752.6800000006</v>
      </c>
      <c r="E37" s="231">
        <v>5427119.25</v>
      </c>
      <c r="F37" s="105"/>
      <c r="I37" s="236"/>
    </row>
    <row r="38" spans="2:9">
      <c r="B38" s="21" t="s">
        <v>44</v>
      </c>
      <c r="C38" s="22" t="s">
        <v>45</v>
      </c>
      <c r="D38" s="95">
        <v>-21052705.039999999</v>
      </c>
      <c r="E38" s="23">
        <v>-25537900.699999999</v>
      </c>
    </row>
    <row r="39" spans="2:9" ht="13.5" thickBot="1">
      <c r="B39" s="30" t="s">
        <v>46</v>
      </c>
      <c r="C39" s="31" t="s">
        <v>47</v>
      </c>
      <c r="D39" s="97">
        <v>244494022.05000004</v>
      </c>
      <c r="E39" s="242">
        <f>E24+E25+E38</f>
        <v>214871214.27000001</v>
      </c>
      <c r="F39" s="166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60">
        <v>13462440.3334</v>
      </c>
      <c r="E44" s="144">
        <v>13277441.303099999</v>
      </c>
    </row>
    <row r="45" spans="2:9" ht="13.5" thickBot="1">
      <c r="B45" s="41" t="s">
        <v>7</v>
      </c>
      <c r="C45" s="49" t="s">
        <v>52</v>
      </c>
      <c r="D45" s="143">
        <v>13277441.303099999</v>
      </c>
      <c r="E45" s="148">
        <v>13063637.1686</v>
      </c>
    </row>
    <row r="46" spans="2:9">
      <c r="B46" s="36" t="s">
        <v>32</v>
      </c>
      <c r="C46" s="47" t="s">
        <v>53</v>
      </c>
      <c r="D46" s="192"/>
      <c r="E46" s="149"/>
    </row>
    <row r="47" spans="2:9">
      <c r="B47" s="39" t="s">
        <v>5</v>
      </c>
      <c r="C47" s="48" t="s">
        <v>51</v>
      </c>
      <c r="D47" s="160">
        <v>19.9922</v>
      </c>
      <c r="E47" s="150">
        <v>18.414242358044898</v>
      </c>
    </row>
    <row r="48" spans="2:9">
      <c r="B48" s="39" t="s">
        <v>7</v>
      </c>
      <c r="C48" s="48" t="s">
        <v>54</v>
      </c>
      <c r="D48" s="160">
        <v>18.173200000000001</v>
      </c>
      <c r="E48" s="193">
        <v>15.5731</v>
      </c>
    </row>
    <row r="49" spans="2:5">
      <c r="B49" s="39" t="s">
        <v>9</v>
      </c>
      <c r="C49" s="48" t="s">
        <v>55</v>
      </c>
      <c r="D49" s="160">
        <v>20.377400000000002</v>
      </c>
      <c r="E49" s="193">
        <v>20.775600000000001</v>
      </c>
    </row>
    <row r="50" spans="2:5" ht="13.5" thickBot="1">
      <c r="B50" s="41" t="s">
        <v>11</v>
      </c>
      <c r="C50" s="49" t="s">
        <v>52</v>
      </c>
      <c r="D50" s="143">
        <v>18.414242358044898</v>
      </c>
      <c r="E50" s="152">
        <v>16.4480390489157</v>
      </c>
    </row>
    <row r="51" spans="2:5" ht="13.5" thickBot="1">
      <c r="B51" s="32"/>
      <c r="C51" s="33"/>
      <c r="D51" s="153"/>
      <c r="E51" s="153"/>
    </row>
    <row r="52" spans="2:5" ht="16.5" thickBot="1">
      <c r="B52" s="340"/>
      <c r="C52" s="341" t="s">
        <v>56</v>
      </c>
      <c r="D52" s="342"/>
      <c r="E52" s="332"/>
    </row>
    <row r="53" spans="2:5" ht="23.25" customHeight="1" thickBot="1">
      <c r="B53" s="6368" t="s">
        <v>57</v>
      </c>
      <c r="C53" s="6369"/>
      <c r="D53" s="343" t="s">
        <v>58</v>
      </c>
      <c r="E53" s="344" t="s">
        <v>59</v>
      </c>
    </row>
    <row r="54" spans="2:5" ht="13.5" thickBot="1">
      <c r="B54" s="345" t="s">
        <v>27</v>
      </c>
      <c r="C54" s="334" t="s">
        <v>60</v>
      </c>
      <c r="D54" s="369">
        <v>214606260.95999998</v>
      </c>
      <c r="E54" s="370">
        <v>0.99876692040439141</v>
      </c>
    </row>
    <row r="55" spans="2:5" ht="25.5">
      <c r="B55" s="347" t="s">
        <v>5</v>
      </c>
      <c r="C55" s="348" t="s">
        <v>61</v>
      </c>
      <c r="D55" s="359">
        <v>0</v>
      </c>
      <c r="E55" s="360">
        <v>0</v>
      </c>
    </row>
    <row r="56" spans="2:5">
      <c r="B56" s="336" t="s">
        <v>268</v>
      </c>
      <c r="C56" s="245" t="s">
        <v>269</v>
      </c>
      <c r="D56" s="361">
        <v>0</v>
      </c>
      <c r="E56" s="362">
        <v>0</v>
      </c>
    </row>
    <row r="57" spans="2:5">
      <c r="B57" s="246" t="s">
        <v>270</v>
      </c>
      <c r="C57" s="245" t="s">
        <v>271</v>
      </c>
      <c r="D57" s="361">
        <v>0</v>
      </c>
      <c r="E57" s="362">
        <v>0</v>
      </c>
    </row>
    <row r="58" spans="2:5">
      <c r="B58" s="246" t="s">
        <v>272</v>
      </c>
      <c r="C58" s="245" t="s">
        <v>273</v>
      </c>
      <c r="D58" s="247">
        <v>0</v>
      </c>
      <c r="E58" s="362">
        <v>0</v>
      </c>
    </row>
    <row r="59" spans="2:5" ht="25.5">
      <c r="B59" s="336" t="s">
        <v>7</v>
      </c>
      <c r="C59" s="337" t="s">
        <v>62</v>
      </c>
      <c r="D59" s="361">
        <v>0</v>
      </c>
      <c r="E59" s="362">
        <v>0</v>
      </c>
    </row>
    <row r="60" spans="2:5">
      <c r="B60" s="336" t="s">
        <v>9</v>
      </c>
      <c r="C60" s="337" t="s">
        <v>63</v>
      </c>
      <c r="D60" s="361">
        <v>0</v>
      </c>
      <c r="E60" s="362">
        <v>0</v>
      </c>
    </row>
    <row r="61" spans="2:5" ht="24" customHeight="1">
      <c r="B61" s="336" t="s">
        <v>274</v>
      </c>
      <c r="C61" s="337" t="s">
        <v>275</v>
      </c>
      <c r="D61" s="361">
        <v>0</v>
      </c>
      <c r="E61" s="362">
        <v>0</v>
      </c>
    </row>
    <row r="62" spans="2:5">
      <c r="B62" s="336" t="s">
        <v>276</v>
      </c>
      <c r="C62" s="337" t="s">
        <v>16</v>
      </c>
      <c r="D62" s="361">
        <v>0</v>
      </c>
      <c r="E62" s="362">
        <v>0</v>
      </c>
    </row>
    <row r="63" spans="2:5">
      <c r="B63" s="336" t="s">
        <v>11</v>
      </c>
      <c r="C63" s="337" t="s">
        <v>64</v>
      </c>
      <c r="D63" s="361">
        <v>0</v>
      </c>
      <c r="E63" s="362">
        <v>0</v>
      </c>
    </row>
    <row r="64" spans="2:5">
      <c r="B64" s="336" t="s">
        <v>13</v>
      </c>
      <c r="C64" s="337" t="s">
        <v>275</v>
      </c>
      <c r="D64" s="361">
        <v>0</v>
      </c>
      <c r="E64" s="362">
        <v>0</v>
      </c>
    </row>
    <row r="65" spans="2:5">
      <c r="B65" s="336" t="s">
        <v>15</v>
      </c>
      <c r="C65" s="337" t="s">
        <v>16</v>
      </c>
      <c r="D65" s="361">
        <v>0</v>
      </c>
      <c r="E65" s="362">
        <v>0</v>
      </c>
    </row>
    <row r="66" spans="2:5">
      <c r="B66" s="336" t="s">
        <v>38</v>
      </c>
      <c r="C66" s="337" t="s">
        <v>65</v>
      </c>
      <c r="D66" s="361">
        <v>0</v>
      </c>
      <c r="E66" s="362">
        <v>0</v>
      </c>
    </row>
    <row r="67" spans="2:5">
      <c r="B67" s="349" t="s">
        <v>40</v>
      </c>
      <c r="C67" s="350" t="s">
        <v>66</v>
      </c>
      <c r="D67" s="371">
        <v>214022979.56999999</v>
      </c>
      <c r="E67" s="372">
        <v>0.9960523576744249</v>
      </c>
    </row>
    <row r="68" spans="2:5">
      <c r="B68" s="349" t="s">
        <v>277</v>
      </c>
      <c r="C68" s="350" t="s">
        <v>278</v>
      </c>
      <c r="D68" s="373">
        <v>214022979.56999999</v>
      </c>
      <c r="E68" s="374">
        <v>0.9960523576744249</v>
      </c>
    </row>
    <row r="69" spans="2:5">
      <c r="B69" s="349" t="s">
        <v>279</v>
      </c>
      <c r="C69" s="350" t="s">
        <v>280</v>
      </c>
      <c r="D69" s="363">
        <v>0</v>
      </c>
      <c r="E69" s="364">
        <v>0</v>
      </c>
    </row>
    <row r="70" spans="2:5">
      <c r="B70" s="349" t="s">
        <v>281</v>
      </c>
      <c r="C70" s="350" t="s">
        <v>282</v>
      </c>
      <c r="D70" s="363">
        <v>0</v>
      </c>
      <c r="E70" s="364">
        <v>0</v>
      </c>
    </row>
    <row r="71" spans="2:5">
      <c r="B71" s="349" t="s">
        <v>283</v>
      </c>
      <c r="C71" s="350" t="s">
        <v>284</v>
      </c>
      <c r="D71" s="363">
        <v>0</v>
      </c>
      <c r="E71" s="364">
        <v>0</v>
      </c>
    </row>
    <row r="72" spans="2:5" ht="25.5">
      <c r="B72" s="349" t="s">
        <v>42</v>
      </c>
      <c r="C72" s="350" t="s">
        <v>67</v>
      </c>
      <c r="D72" s="363">
        <v>0</v>
      </c>
      <c r="E72" s="364">
        <v>0</v>
      </c>
    </row>
    <row r="73" spans="2:5">
      <c r="B73" s="349" t="s">
        <v>285</v>
      </c>
      <c r="C73" s="350" t="s">
        <v>286</v>
      </c>
      <c r="D73" s="363">
        <v>0</v>
      </c>
      <c r="E73" s="364">
        <v>0</v>
      </c>
    </row>
    <row r="74" spans="2:5">
      <c r="B74" s="349" t="s">
        <v>287</v>
      </c>
      <c r="C74" s="350" t="s">
        <v>288</v>
      </c>
      <c r="D74" s="363">
        <v>0</v>
      </c>
      <c r="E74" s="364">
        <v>0</v>
      </c>
    </row>
    <row r="75" spans="2:5">
      <c r="B75" s="349" t="s">
        <v>289</v>
      </c>
      <c r="C75" s="350" t="s">
        <v>290</v>
      </c>
      <c r="D75" s="361">
        <v>0</v>
      </c>
      <c r="E75" s="364">
        <v>0</v>
      </c>
    </row>
    <row r="76" spans="2:5">
      <c r="B76" s="349" t="s">
        <v>291</v>
      </c>
      <c r="C76" s="350" t="s">
        <v>292</v>
      </c>
      <c r="D76" s="363">
        <v>0</v>
      </c>
      <c r="E76" s="364">
        <v>0</v>
      </c>
    </row>
    <row r="77" spans="2:5">
      <c r="B77" s="349" t="s">
        <v>293</v>
      </c>
      <c r="C77" s="350" t="s">
        <v>294</v>
      </c>
      <c r="D77" s="363">
        <v>0</v>
      </c>
      <c r="E77" s="364">
        <v>0</v>
      </c>
    </row>
    <row r="78" spans="2:5">
      <c r="B78" s="349" t="s">
        <v>68</v>
      </c>
      <c r="C78" s="350" t="s">
        <v>69</v>
      </c>
      <c r="D78" s="363">
        <v>0</v>
      </c>
      <c r="E78" s="364">
        <v>0</v>
      </c>
    </row>
    <row r="79" spans="2:5">
      <c r="B79" s="336" t="s">
        <v>70</v>
      </c>
      <c r="C79" s="337" t="s">
        <v>71</v>
      </c>
      <c r="D79" s="361">
        <v>0</v>
      </c>
      <c r="E79" s="362">
        <v>0</v>
      </c>
    </row>
    <row r="80" spans="2:5">
      <c r="B80" s="336" t="s">
        <v>295</v>
      </c>
      <c r="C80" s="337" t="s">
        <v>296</v>
      </c>
      <c r="D80" s="361">
        <v>0</v>
      </c>
      <c r="E80" s="362">
        <v>0</v>
      </c>
    </row>
    <row r="81" spans="2:5">
      <c r="B81" s="336" t="s">
        <v>297</v>
      </c>
      <c r="C81" s="337" t="s">
        <v>298</v>
      </c>
      <c r="D81" s="361">
        <v>0</v>
      </c>
      <c r="E81" s="362">
        <v>0</v>
      </c>
    </row>
    <row r="82" spans="2:5">
      <c r="B82" s="336" t="s">
        <v>299</v>
      </c>
      <c r="C82" s="337" t="s">
        <v>300</v>
      </c>
      <c r="D82" s="361">
        <v>0</v>
      </c>
      <c r="E82" s="362">
        <v>0</v>
      </c>
    </row>
    <row r="83" spans="2:5">
      <c r="B83" s="336" t="s">
        <v>301</v>
      </c>
      <c r="C83" s="337" t="s">
        <v>302</v>
      </c>
      <c r="D83" s="361">
        <v>0</v>
      </c>
      <c r="E83" s="362">
        <v>0</v>
      </c>
    </row>
    <row r="84" spans="2:5">
      <c r="B84" s="336" t="s">
        <v>72</v>
      </c>
      <c r="C84" s="337" t="s">
        <v>73</v>
      </c>
      <c r="D84" s="361">
        <v>0</v>
      </c>
      <c r="E84" s="362">
        <v>0</v>
      </c>
    </row>
    <row r="85" spans="2:5">
      <c r="B85" s="336" t="s">
        <v>74</v>
      </c>
      <c r="C85" s="337" t="s">
        <v>75</v>
      </c>
      <c r="D85" s="375">
        <v>583281.39</v>
      </c>
      <c r="E85" s="376">
        <v>2.7145627299665566E-3</v>
      </c>
    </row>
    <row r="86" spans="2:5" ht="13.5" thickBot="1">
      <c r="B86" s="351" t="s">
        <v>76</v>
      </c>
      <c r="C86" s="352" t="s">
        <v>77</v>
      </c>
      <c r="D86" s="365">
        <v>0</v>
      </c>
      <c r="E86" s="366">
        <v>0</v>
      </c>
    </row>
    <row r="87" spans="2:5" ht="26.25" thickBot="1">
      <c r="B87" s="353" t="s">
        <v>32</v>
      </c>
      <c r="C87" s="354" t="s">
        <v>78</v>
      </c>
      <c r="D87" s="355">
        <v>0</v>
      </c>
      <c r="E87" s="356">
        <v>0</v>
      </c>
    </row>
    <row r="88" spans="2:5" ht="13.5" thickBot="1">
      <c r="B88" s="333" t="s">
        <v>79</v>
      </c>
      <c r="C88" s="334" t="s">
        <v>80</v>
      </c>
      <c r="D88" s="380">
        <v>20.94</v>
      </c>
      <c r="E88" s="403">
        <v>0</v>
      </c>
    </row>
    <row r="89" spans="2:5" ht="13.5" thickBot="1">
      <c r="B89" s="333" t="s">
        <v>81</v>
      </c>
      <c r="C89" s="334" t="s">
        <v>82</v>
      </c>
      <c r="D89" s="380">
        <v>630180.64</v>
      </c>
      <c r="E89" s="391">
        <v>2.932829519025923E-3</v>
      </c>
    </row>
    <row r="90" spans="2:5" ht="13.5" thickBot="1">
      <c r="B90" s="333" t="s">
        <v>83</v>
      </c>
      <c r="C90" s="334" t="s">
        <v>84</v>
      </c>
      <c r="D90" s="380">
        <v>365248.27</v>
      </c>
      <c r="E90" s="391">
        <v>1.6998473771411805E-3</v>
      </c>
    </row>
    <row r="91" spans="2:5">
      <c r="B91" s="333" t="s">
        <v>85</v>
      </c>
      <c r="C91" s="334" t="s">
        <v>86</v>
      </c>
      <c r="D91" s="380">
        <v>214871214.26999995</v>
      </c>
      <c r="E91" s="402">
        <v>0.99999990254627613</v>
      </c>
    </row>
    <row r="92" spans="2:5">
      <c r="B92" s="336" t="s">
        <v>5</v>
      </c>
      <c r="C92" s="337" t="s">
        <v>87</v>
      </c>
      <c r="D92" s="406">
        <v>214871214.26999995</v>
      </c>
      <c r="E92" s="407">
        <v>0.99999990254627613</v>
      </c>
    </row>
    <row r="93" spans="2:5">
      <c r="B93" s="336" t="s">
        <v>7</v>
      </c>
      <c r="C93" s="337" t="s">
        <v>88</v>
      </c>
      <c r="D93" s="361">
        <v>0</v>
      </c>
      <c r="E93" s="362">
        <v>0</v>
      </c>
    </row>
    <row r="94" spans="2:5" ht="13.5" thickBot="1">
      <c r="B94" s="338" t="s">
        <v>9</v>
      </c>
      <c r="C94" s="339" t="s">
        <v>89</v>
      </c>
      <c r="D94" s="367">
        <v>0</v>
      </c>
      <c r="E94" s="368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H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0.5703125" style="43" customWidth="1"/>
    <col min="7" max="7" width="16.7109375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215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10593490.5</v>
      </c>
      <c r="E9" s="23">
        <f>E10+E11+E12+E13</f>
        <v>10345735.68</v>
      </c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>
        <v>10593490.5</v>
      </c>
      <c r="E12" s="226">
        <v>10345735.68</v>
      </c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10593490.5</v>
      </c>
      <c r="E20" s="229">
        <f>E9-E16</f>
        <v>10345735.68</v>
      </c>
      <c r="F20" s="167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98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10312395.220000001</v>
      </c>
      <c r="E24" s="23">
        <f>D20</f>
        <v>10593490.5</v>
      </c>
    </row>
    <row r="25" spans="2:8">
      <c r="B25" s="21" t="s">
        <v>25</v>
      </c>
      <c r="C25" s="22" t="s">
        <v>26</v>
      </c>
      <c r="D25" s="95">
        <v>-259816.06</v>
      </c>
      <c r="E25" s="110">
        <v>-282448.65000000002</v>
      </c>
    </row>
    <row r="26" spans="2:8">
      <c r="B26" s="24" t="s">
        <v>27</v>
      </c>
      <c r="C26" s="25" t="s">
        <v>28</v>
      </c>
      <c r="D26" s="96"/>
      <c r="E26" s="111"/>
    </row>
    <row r="27" spans="2:8">
      <c r="B27" s="26" t="s">
        <v>5</v>
      </c>
      <c r="C27" s="15" t="s">
        <v>29</v>
      </c>
      <c r="D27" s="175"/>
      <c r="E27" s="231"/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/>
      <c r="E29" s="231"/>
    </row>
    <row r="30" spans="2:8">
      <c r="B30" s="24" t="s">
        <v>32</v>
      </c>
      <c r="C30" s="27" t="s">
        <v>33</v>
      </c>
      <c r="D30" s="96">
        <v>259816.06</v>
      </c>
      <c r="E30" s="111">
        <v>282448.65000000002</v>
      </c>
      <c r="F30" s="101"/>
    </row>
    <row r="31" spans="2:8">
      <c r="B31" s="26" t="s">
        <v>5</v>
      </c>
      <c r="C31" s="15" t="s">
        <v>34</v>
      </c>
      <c r="D31" s="175">
        <v>259816.06</v>
      </c>
      <c r="E31" s="231">
        <v>282448.65000000002</v>
      </c>
      <c r="G31" s="92"/>
      <c r="H31" s="92"/>
    </row>
    <row r="32" spans="2:8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/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/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>
        <v>540911.34</v>
      </c>
      <c r="E38" s="23">
        <v>34693.83</v>
      </c>
    </row>
    <row r="39" spans="2:6" ht="13.5" thickBot="1">
      <c r="B39" s="30" t="s">
        <v>46</v>
      </c>
      <c r="C39" s="31" t="s">
        <v>47</v>
      </c>
      <c r="D39" s="97">
        <v>10593490.5</v>
      </c>
      <c r="E39" s="242">
        <f>E24+E25+E38</f>
        <v>10345735.68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89"/>
      <c r="E44" s="144"/>
    </row>
    <row r="45" spans="2:6" ht="13.5" thickBot="1">
      <c r="B45" s="41" t="s">
        <v>7</v>
      </c>
      <c r="C45" s="49" t="s">
        <v>52</v>
      </c>
      <c r="D45" s="205"/>
      <c r="E45" s="148"/>
    </row>
    <row r="46" spans="2:6">
      <c r="B46" s="36" t="s">
        <v>32</v>
      </c>
      <c r="C46" s="47" t="s">
        <v>53</v>
      </c>
      <c r="D46" s="206"/>
      <c r="E46" s="149"/>
    </row>
    <row r="47" spans="2:6">
      <c r="B47" s="39" t="s">
        <v>5</v>
      </c>
      <c r="C47" s="48" t="s">
        <v>51</v>
      </c>
      <c r="D47" s="207"/>
      <c r="E47" s="150"/>
    </row>
    <row r="48" spans="2:6">
      <c r="B48" s="39" t="s">
        <v>7</v>
      </c>
      <c r="C48" s="48" t="s">
        <v>54</v>
      </c>
      <c r="D48" s="208"/>
      <c r="E48" s="154">
        <v>1.1852</v>
      </c>
    </row>
    <row r="49" spans="2:5">
      <c r="B49" s="39" t="s">
        <v>9</v>
      </c>
      <c r="C49" s="48" t="s">
        <v>55</v>
      </c>
      <c r="D49" s="207"/>
      <c r="E49" s="154">
        <v>1.1947000000000001</v>
      </c>
    </row>
    <row r="50" spans="2:5" ht="13.5" thickBot="1">
      <c r="B50" s="41" t="s">
        <v>11</v>
      </c>
      <c r="C50" s="49" t="s">
        <v>52</v>
      </c>
      <c r="D50" s="209"/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1539"/>
      <c r="C52" s="1540" t="s">
        <v>56</v>
      </c>
      <c r="D52" s="1541"/>
      <c r="E52" s="1531"/>
    </row>
    <row r="53" spans="2:5" ht="23.25" customHeight="1" thickBot="1">
      <c r="B53" s="6368" t="s">
        <v>57</v>
      </c>
      <c r="C53" s="6369"/>
      <c r="D53" s="1542" t="s">
        <v>58</v>
      </c>
      <c r="E53" s="1543" t="s">
        <v>59</v>
      </c>
    </row>
    <row r="54" spans="2:5" ht="13.5" thickBot="1">
      <c r="B54" s="1544" t="s">
        <v>27</v>
      </c>
      <c r="C54" s="1533" t="s">
        <v>60</v>
      </c>
      <c r="D54" s="1545">
        <v>0</v>
      </c>
      <c r="E54" s="1546">
        <v>0</v>
      </c>
    </row>
    <row r="55" spans="2:5" ht="25.5">
      <c r="B55" s="1547" t="s">
        <v>5</v>
      </c>
      <c r="C55" s="1548" t="s">
        <v>61</v>
      </c>
      <c r="D55" s="1557">
        <v>0</v>
      </c>
      <c r="E55" s="1558">
        <v>0</v>
      </c>
    </row>
    <row r="56" spans="2:5">
      <c r="B56" s="1535" t="s">
        <v>268</v>
      </c>
      <c r="C56" s="245" t="s">
        <v>269</v>
      </c>
      <c r="D56" s="1559">
        <v>0</v>
      </c>
      <c r="E56" s="1560">
        <v>0</v>
      </c>
    </row>
    <row r="57" spans="2:5">
      <c r="B57" s="246" t="s">
        <v>270</v>
      </c>
      <c r="C57" s="245" t="s">
        <v>271</v>
      </c>
      <c r="D57" s="1559">
        <v>0</v>
      </c>
      <c r="E57" s="1560">
        <v>0</v>
      </c>
    </row>
    <row r="58" spans="2:5">
      <c r="B58" s="246" t="s">
        <v>272</v>
      </c>
      <c r="C58" s="245" t="s">
        <v>273</v>
      </c>
      <c r="D58" s="247">
        <v>0</v>
      </c>
      <c r="E58" s="1560">
        <v>0</v>
      </c>
    </row>
    <row r="59" spans="2:5" ht="25.5">
      <c r="B59" s="1535" t="s">
        <v>7</v>
      </c>
      <c r="C59" s="1536" t="s">
        <v>62</v>
      </c>
      <c r="D59" s="1559">
        <v>0</v>
      </c>
      <c r="E59" s="1560">
        <v>0</v>
      </c>
    </row>
    <row r="60" spans="2:5">
      <c r="B60" s="1535" t="s">
        <v>9</v>
      </c>
      <c r="C60" s="1536" t="s">
        <v>63</v>
      </c>
      <c r="D60" s="1559">
        <v>0</v>
      </c>
      <c r="E60" s="1560">
        <v>0</v>
      </c>
    </row>
    <row r="61" spans="2:5" ht="24" customHeight="1">
      <c r="B61" s="1535" t="s">
        <v>274</v>
      </c>
      <c r="C61" s="1536" t="s">
        <v>275</v>
      </c>
      <c r="D61" s="1559">
        <v>0</v>
      </c>
      <c r="E61" s="1560">
        <v>0</v>
      </c>
    </row>
    <row r="62" spans="2:5">
      <c r="B62" s="1535" t="s">
        <v>276</v>
      </c>
      <c r="C62" s="1536" t="s">
        <v>16</v>
      </c>
      <c r="D62" s="1559">
        <v>0</v>
      </c>
      <c r="E62" s="1560">
        <v>0</v>
      </c>
    </row>
    <row r="63" spans="2:5">
      <c r="B63" s="1535" t="s">
        <v>11</v>
      </c>
      <c r="C63" s="1536" t="s">
        <v>64</v>
      </c>
      <c r="D63" s="1559">
        <v>0</v>
      </c>
      <c r="E63" s="1560">
        <v>0</v>
      </c>
    </row>
    <row r="64" spans="2:5">
      <c r="B64" s="1535" t="s">
        <v>13</v>
      </c>
      <c r="C64" s="1536" t="s">
        <v>275</v>
      </c>
      <c r="D64" s="1559">
        <v>0</v>
      </c>
      <c r="E64" s="1560">
        <v>0</v>
      </c>
    </row>
    <row r="65" spans="2:5">
      <c r="B65" s="1535" t="s">
        <v>15</v>
      </c>
      <c r="C65" s="1536" t="s">
        <v>16</v>
      </c>
      <c r="D65" s="1559">
        <v>0</v>
      </c>
      <c r="E65" s="1560">
        <v>0</v>
      </c>
    </row>
    <row r="66" spans="2:5">
      <c r="B66" s="1535" t="s">
        <v>38</v>
      </c>
      <c r="C66" s="1536" t="s">
        <v>65</v>
      </c>
      <c r="D66" s="1559">
        <v>0</v>
      </c>
      <c r="E66" s="1560">
        <v>0</v>
      </c>
    </row>
    <row r="67" spans="2:5">
      <c r="B67" s="1549" t="s">
        <v>40</v>
      </c>
      <c r="C67" s="1550" t="s">
        <v>66</v>
      </c>
      <c r="D67" s="1561">
        <v>0</v>
      </c>
      <c r="E67" s="1560">
        <v>0</v>
      </c>
    </row>
    <row r="68" spans="2:5">
      <c r="B68" s="1549" t="s">
        <v>277</v>
      </c>
      <c r="C68" s="1550" t="s">
        <v>278</v>
      </c>
      <c r="D68" s="1561">
        <v>0</v>
      </c>
      <c r="E68" s="1562">
        <v>0</v>
      </c>
    </row>
    <row r="69" spans="2:5">
      <c r="B69" s="1549" t="s">
        <v>279</v>
      </c>
      <c r="C69" s="1550" t="s">
        <v>280</v>
      </c>
      <c r="D69" s="1561">
        <v>0</v>
      </c>
      <c r="E69" s="1562">
        <v>0</v>
      </c>
    </row>
    <row r="70" spans="2:5">
      <c r="B70" s="1549" t="s">
        <v>281</v>
      </c>
      <c r="C70" s="1550" t="s">
        <v>282</v>
      </c>
      <c r="D70" s="1561">
        <v>0</v>
      </c>
      <c r="E70" s="1562">
        <v>0</v>
      </c>
    </row>
    <row r="71" spans="2:5">
      <c r="B71" s="1549" t="s">
        <v>283</v>
      </c>
      <c r="C71" s="1550" t="s">
        <v>284</v>
      </c>
      <c r="D71" s="1561">
        <v>0</v>
      </c>
      <c r="E71" s="1562">
        <v>0</v>
      </c>
    </row>
    <row r="72" spans="2:5" ht="25.5">
      <c r="B72" s="1549" t="s">
        <v>42</v>
      </c>
      <c r="C72" s="1550" t="s">
        <v>67</v>
      </c>
      <c r="D72" s="1561">
        <v>0</v>
      </c>
      <c r="E72" s="1562">
        <v>0</v>
      </c>
    </row>
    <row r="73" spans="2:5">
      <c r="B73" s="1549" t="s">
        <v>285</v>
      </c>
      <c r="C73" s="1550" t="s">
        <v>286</v>
      </c>
      <c r="D73" s="1561">
        <v>0</v>
      </c>
      <c r="E73" s="1562">
        <v>0</v>
      </c>
    </row>
    <row r="74" spans="2:5">
      <c r="B74" s="1549" t="s">
        <v>287</v>
      </c>
      <c r="C74" s="1550" t="s">
        <v>288</v>
      </c>
      <c r="D74" s="1561">
        <v>0</v>
      </c>
      <c r="E74" s="1562">
        <v>0</v>
      </c>
    </row>
    <row r="75" spans="2:5">
      <c r="B75" s="1549" t="s">
        <v>289</v>
      </c>
      <c r="C75" s="1550" t="s">
        <v>290</v>
      </c>
      <c r="D75" s="1559">
        <v>0</v>
      </c>
      <c r="E75" s="1562">
        <v>0</v>
      </c>
    </row>
    <row r="76" spans="2:5">
      <c r="B76" s="1549" t="s">
        <v>291</v>
      </c>
      <c r="C76" s="1550" t="s">
        <v>292</v>
      </c>
      <c r="D76" s="1561">
        <v>0</v>
      </c>
      <c r="E76" s="1562">
        <v>0</v>
      </c>
    </row>
    <row r="77" spans="2:5">
      <c r="B77" s="1549" t="s">
        <v>293</v>
      </c>
      <c r="C77" s="1550" t="s">
        <v>294</v>
      </c>
      <c r="D77" s="1561">
        <v>0</v>
      </c>
      <c r="E77" s="1562">
        <v>0</v>
      </c>
    </row>
    <row r="78" spans="2:5">
      <c r="B78" s="1549" t="s">
        <v>68</v>
      </c>
      <c r="C78" s="1550" t="s">
        <v>69</v>
      </c>
      <c r="D78" s="1561">
        <v>0</v>
      </c>
      <c r="E78" s="1562">
        <v>0</v>
      </c>
    </row>
    <row r="79" spans="2:5">
      <c r="B79" s="1535" t="s">
        <v>70</v>
      </c>
      <c r="C79" s="1536" t="s">
        <v>71</v>
      </c>
      <c r="D79" s="1559">
        <v>0</v>
      </c>
      <c r="E79" s="1560">
        <v>0</v>
      </c>
    </row>
    <row r="80" spans="2:5">
      <c r="B80" s="1535" t="s">
        <v>295</v>
      </c>
      <c r="C80" s="1536" t="s">
        <v>296</v>
      </c>
      <c r="D80" s="1559">
        <v>0</v>
      </c>
      <c r="E80" s="1560">
        <v>0</v>
      </c>
    </row>
    <row r="81" spans="2:5">
      <c r="B81" s="1535" t="s">
        <v>297</v>
      </c>
      <c r="C81" s="1536" t="s">
        <v>298</v>
      </c>
      <c r="D81" s="1559">
        <v>0</v>
      </c>
      <c r="E81" s="1560">
        <v>0</v>
      </c>
    </row>
    <row r="82" spans="2:5">
      <c r="B82" s="1535" t="s">
        <v>299</v>
      </c>
      <c r="C82" s="1536" t="s">
        <v>300</v>
      </c>
      <c r="D82" s="1559">
        <v>0</v>
      </c>
      <c r="E82" s="1560">
        <v>0</v>
      </c>
    </row>
    <row r="83" spans="2:5">
      <c r="B83" s="1535" t="s">
        <v>301</v>
      </c>
      <c r="C83" s="1536" t="s">
        <v>302</v>
      </c>
      <c r="D83" s="1559">
        <v>0</v>
      </c>
      <c r="E83" s="1560">
        <v>0</v>
      </c>
    </row>
    <row r="84" spans="2:5">
      <c r="B84" s="1535" t="s">
        <v>72</v>
      </c>
      <c r="C84" s="1536" t="s">
        <v>73</v>
      </c>
      <c r="D84" s="1559">
        <v>0</v>
      </c>
      <c r="E84" s="1560">
        <v>0</v>
      </c>
    </row>
    <row r="85" spans="2:5">
      <c r="B85" s="1535" t="s">
        <v>74</v>
      </c>
      <c r="C85" s="1536" t="s">
        <v>75</v>
      </c>
      <c r="D85" s="1559">
        <v>0</v>
      </c>
      <c r="E85" s="1560">
        <v>0</v>
      </c>
    </row>
    <row r="86" spans="2:5" ht="13.5" thickBot="1">
      <c r="B86" s="1551" t="s">
        <v>76</v>
      </c>
      <c r="C86" s="1552" t="s">
        <v>77</v>
      </c>
      <c r="D86" s="1563">
        <v>0</v>
      </c>
      <c r="E86" s="1564">
        <v>0</v>
      </c>
    </row>
    <row r="87" spans="2:5" ht="26.25" thickBot="1">
      <c r="B87" s="1553" t="s">
        <v>32</v>
      </c>
      <c r="C87" s="1554" t="s">
        <v>78</v>
      </c>
      <c r="D87" s="1591">
        <v>10345735.68</v>
      </c>
      <c r="E87" s="1592">
        <v>1</v>
      </c>
    </row>
    <row r="88" spans="2:5" ht="13.5" thickBot="1">
      <c r="B88" s="1532" t="s">
        <v>79</v>
      </c>
      <c r="C88" s="1533" t="s">
        <v>80</v>
      </c>
      <c r="D88" s="1570">
        <v>0</v>
      </c>
      <c r="E88" s="1594">
        <v>0</v>
      </c>
    </row>
    <row r="89" spans="2:5" ht="13.5" thickBot="1">
      <c r="B89" s="1532" t="s">
        <v>81</v>
      </c>
      <c r="C89" s="1533" t="s">
        <v>82</v>
      </c>
      <c r="D89" s="1570">
        <v>0</v>
      </c>
      <c r="E89" s="1582">
        <v>0</v>
      </c>
    </row>
    <row r="90" spans="2:5" ht="13.5" thickBot="1">
      <c r="B90" s="1532" t="s">
        <v>83</v>
      </c>
      <c r="C90" s="1533" t="s">
        <v>84</v>
      </c>
      <c r="D90" s="1570">
        <v>0</v>
      </c>
      <c r="E90" s="1582">
        <v>0</v>
      </c>
    </row>
    <row r="91" spans="2:5">
      <c r="B91" s="1532" t="s">
        <v>85</v>
      </c>
      <c r="C91" s="1533" t="s">
        <v>86</v>
      </c>
      <c r="D91" s="1570">
        <v>10345735.68</v>
      </c>
      <c r="E91" s="1593">
        <v>1</v>
      </c>
    </row>
    <row r="92" spans="2:5">
      <c r="B92" s="1535" t="s">
        <v>5</v>
      </c>
      <c r="C92" s="1536" t="s">
        <v>87</v>
      </c>
      <c r="D92" s="1597">
        <v>0</v>
      </c>
      <c r="E92" s="1598">
        <v>0</v>
      </c>
    </row>
    <row r="93" spans="2:5">
      <c r="B93" s="1535" t="s">
        <v>7</v>
      </c>
      <c r="C93" s="1536" t="s">
        <v>88</v>
      </c>
      <c r="D93" s="1597">
        <v>10345735.68</v>
      </c>
      <c r="E93" s="1598">
        <v>1</v>
      </c>
    </row>
    <row r="94" spans="2:5" ht="13.5" thickBot="1">
      <c r="B94" s="1537" t="s">
        <v>9</v>
      </c>
      <c r="C94" s="1538" t="s">
        <v>89</v>
      </c>
      <c r="D94" s="1565">
        <v>0</v>
      </c>
      <c r="E94" s="1566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I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.140625" customWidth="1"/>
    <col min="7" max="7" width="12.28515625" bestFit="1" customWidth="1"/>
    <col min="9" max="9" width="10.140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214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6672900.4199999999</v>
      </c>
      <c r="E9" s="23">
        <f>E10+E11+E12+E13</f>
        <v>6612171.4900000002</v>
      </c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>
        <v>6672900.4199999999</v>
      </c>
      <c r="E12" s="226">
        <v>6612171.4900000002</v>
      </c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9">
      <c r="B17" s="14" t="s">
        <v>5</v>
      </c>
      <c r="C17" s="93" t="s">
        <v>14</v>
      </c>
      <c r="D17" s="176"/>
      <c r="E17" s="227"/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6672900.4199999999</v>
      </c>
      <c r="E20" s="229">
        <f>E9-E16</f>
        <v>6612171.4900000002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98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6393707.0599999996</v>
      </c>
      <c r="E24" s="23">
        <f>D20</f>
        <v>6672900.4199999999</v>
      </c>
    </row>
    <row r="25" spans="2:9">
      <c r="B25" s="21" t="s">
        <v>25</v>
      </c>
      <c r="C25" s="22" t="s">
        <v>26</v>
      </c>
      <c r="D25" s="95">
        <v>-123266.6</v>
      </c>
      <c r="E25" s="110">
        <f>E26-E30</f>
        <v>-94402.68</v>
      </c>
    </row>
    <row r="26" spans="2:9">
      <c r="B26" s="24" t="s">
        <v>27</v>
      </c>
      <c r="C26" s="25" t="s">
        <v>28</v>
      </c>
      <c r="D26" s="96"/>
      <c r="E26" s="111"/>
    </row>
    <row r="27" spans="2:9">
      <c r="B27" s="26" t="s">
        <v>5</v>
      </c>
      <c r="C27" s="15" t="s">
        <v>29</v>
      </c>
      <c r="D27" s="175"/>
      <c r="E27" s="231"/>
    </row>
    <row r="28" spans="2:9">
      <c r="B28" s="26" t="s">
        <v>7</v>
      </c>
      <c r="C28" s="15" t="s">
        <v>30</v>
      </c>
      <c r="D28" s="175"/>
      <c r="E28" s="231"/>
    </row>
    <row r="29" spans="2:9">
      <c r="B29" s="26" t="s">
        <v>9</v>
      </c>
      <c r="C29" s="15" t="s">
        <v>31</v>
      </c>
      <c r="D29" s="175"/>
      <c r="E29" s="231"/>
    </row>
    <row r="30" spans="2:9">
      <c r="B30" s="24" t="s">
        <v>32</v>
      </c>
      <c r="C30" s="27" t="s">
        <v>33</v>
      </c>
      <c r="D30" s="96">
        <v>123266.6</v>
      </c>
      <c r="E30" s="111">
        <f>SUM(E31:E37)</f>
        <v>94402.68</v>
      </c>
    </row>
    <row r="31" spans="2:9">
      <c r="B31" s="26" t="s">
        <v>5</v>
      </c>
      <c r="C31" s="15" t="s">
        <v>34</v>
      </c>
      <c r="D31" s="175">
        <v>123266.6</v>
      </c>
      <c r="E31" s="231">
        <v>94402.68</v>
      </c>
      <c r="F31" s="92"/>
      <c r="I31" s="105"/>
    </row>
    <row r="32" spans="2:9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/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/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>
        <v>402459.96</v>
      </c>
      <c r="E38" s="23">
        <v>33673.75</v>
      </c>
    </row>
    <row r="39" spans="2:6" ht="13.5" thickBot="1">
      <c r="B39" s="30" t="s">
        <v>46</v>
      </c>
      <c r="C39" s="31" t="s">
        <v>47</v>
      </c>
      <c r="D39" s="97">
        <v>6672900.4199999999</v>
      </c>
      <c r="E39" s="242">
        <f>E24+E25+E38</f>
        <v>6612171.4900000002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89"/>
      <c r="E44" s="144"/>
    </row>
    <row r="45" spans="2:6" ht="13.5" thickBot="1">
      <c r="B45" s="41" t="s">
        <v>7</v>
      </c>
      <c r="C45" s="49" t="s">
        <v>52</v>
      </c>
      <c r="D45" s="205"/>
      <c r="E45" s="148"/>
    </row>
    <row r="46" spans="2:6">
      <c r="B46" s="36" t="s">
        <v>32</v>
      </c>
      <c r="C46" s="47" t="s">
        <v>53</v>
      </c>
      <c r="D46" s="206"/>
      <c r="E46" s="149"/>
    </row>
    <row r="47" spans="2:6">
      <c r="B47" s="39" t="s">
        <v>5</v>
      </c>
      <c r="C47" s="48" t="s">
        <v>51</v>
      </c>
      <c r="D47" s="207"/>
      <c r="E47" s="150"/>
    </row>
    <row r="48" spans="2:6">
      <c r="B48" s="39" t="s">
        <v>7</v>
      </c>
      <c r="C48" s="48" t="s">
        <v>54</v>
      </c>
      <c r="D48" s="207"/>
      <c r="E48" s="154">
        <v>1.1842999999999999</v>
      </c>
    </row>
    <row r="49" spans="2:5">
      <c r="B49" s="39" t="s">
        <v>9</v>
      </c>
      <c r="C49" s="48" t="s">
        <v>55</v>
      </c>
      <c r="D49" s="207"/>
      <c r="E49" s="154">
        <v>1.194</v>
      </c>
    </row>
    <row r="50" spans="2:5" ht="13.5" thickBot="1">
      <c r="B50" s="41" t="s">
        <v>11</v>
      </c>
      <c r="C50" s="49" t="s">
        <v>52</v>
      </c>
      <c r="D50" s="209"/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1575"/>
      <c r="C52" s="1576" t="s">
        <v>56</v>
      </c>
      <c r="D52" s="1577"/>
      <c r="E52" s="1567"/>
    </row>
    <row r="53" spans="2:5" ht="23.25" customHeight="1" thickBot="1">
      <c r="B53" s="6368" t="s">
        <v>57</v>
      </c>
      <c r="C53" s="6369"/>
      <c r="D53" s="1578" t="s">
        <v>58</v>
      </c>
      <c r="E53" s="1579" t="s">
        <v>59</v>
      </c>
    </row>
    <row r="54" spans="2:5" ht="13.5" thickBot="1">
      <c r="B54" s="1580" t="s">
        <v>27</v>
      </c>
      <c r="C54" s="1569" t="s">
        <v>60</v>
      </c>
      <c r="D54" s="1581">
        <v>0</v>
      </c>
      <c r="E54" s="1582">
        <v>0</v>
      </c>
    </row>
    <row r="55" spans="2:5" ht="25.5">
      <c r="B55" s="1583" t="s">
        <v>5</v>
      </c>
      <c r="C55" s="1584" t="s">
        <v>61</v>
      </c>
      <c r="D55" s="1595">
        <v>0</v>
      </c>
      <c r="E55" s="1596">
        <v>0</v>
      </c>
    </row>
    <row r="56" spans="2:5">
      <c r="B56" s="1571" t="s">
        <v>268</v>
      </c>
      <c r="C56" s="245" t="s">
        <v>269</v>
      </c>
      <c r="D56" s="1597">
        <v>0</v>
      </c>
      <c r="E56" s="1598">
        <v>0</v>
      </c>
    </row>
    <row r="57" spans="2:5">
      <c r="B57" s="246" t="s">
        <v>270</v>
      </c>
      <c r="C57" s="245" t="s">
        <v>271</v>
      </c>
      <c r="D57" s="1597">
        <v>0</v>
      </c>
      <c r="E57" s="1598">
        <v>0</v>
      </c>
    </row>
    <row r="58" spans="2:5">
      <c r="B58" s="246" t="s">
        <v>272</v>
      </c>
      <c r="C58" s="245" t="s">
        <v>273</v>
      </c>
      <c r="D58" s="247">
        <v>0</v>
      </c>
      <c r="E58" s="1598">
        <v>0</v>
      </c>
    </row>
    <row r="59" spans="2:5" ht="25.5">
      <c r="B59" s="1571" t="s">
        <v>7</v>
      </c>
      <c r="C59" s="1572" t="s">
        <v>62</v>
      </c>
      <c r="D59" s="1597">
        <v>0</v>
      </c>
      <c r="E59" s="1598">
        <v>0</v>
      </c>
    </row>
    <row r="60" spans="2:5">
      <c r="B60" s="1571" t="s">
        <v>9</v>
      </c>
      <c r="C60" s="1572" t="s">
        <v>63</v>
      </c>
      <c r="D60" s="1597">
        <v>0</v>
      </c>
      <c r="E60" s="1598">
        <v>0</v>
      </c>
    </row>
    <row r="61" spans="2:5" ht="24" customHeight="1">
      <c r="B61" s="1571" t="s">
        <v>274</v>
      </c>
      <c r="C61" s="1572" t="s">
        <v>275</v>
      </c>
      <c r="D61" s="1597">
        <v>0</v>
      </c>
      <c r="E61" s="1598">
        <v>0</v>
      </c>
    </row>
    <row r="62" spans="2:5">
      <c r="B62" s="1571" t="s">
        <v>276</v>
      </c>
      <c r="C62" s="1572" t="s">
        <v>16</v>
      </c>
      <c r="D62" s="1597">
        <v>0</v>
      </c>
      <c r="E62" s="1598">
        <v>0</v>
      </c>
    </row>
    <row r="63" spans="2:5">
      <c r="B63" s="1571" t="s">
        <v>11</v>
      </c>
      <c r="C63" s="1572" t="s">
        <v>64</v>
      </c>
      <c r="D63" s="1597">
        <v>0</v>
      </c>
      <c r="E63" s="1598">
        <v>0</v>
      </c>
    </row>
    <row r="64" spans="2:5">
      <c r="B64" s="1571" t="s">
        <v>13</v>
      </c>
      <c r="C64" s="1572" t="s">
        <v>275</v>
      </c>
      <c r="D64" s="1597">
        <v>0</v>
      </c>
      <c r="E64" s="1598">
        <v>0</v>
      </c>
    </row>
    <row r="65" spans="2:5">
      <c r="B65" s="1571" t="s">
        <v>15</v>
      </c>
      <c r="C65" s="1572" t="s">
        <v>16</v>
      </c>
      <c r="D65" s="1597">
        <v>0</v>
      </c>
      <c r="E65" s="1598">
        <v>0</v>
      </c>
    </row>
    <row r="66" spans="2:5">
      <c r="B66" s="1571" t="s">
        <v>38</v>
      </c>
      <c r="C66" s="1572" t="s">
        <v>65</v>
      </c>
      <c r="D66" s="1597">
        <v>0</v>
      </c>
      <c r="E66" s="1598">
        <v>0</v>
      </c>
    </row>
    <row r="67" spans="2:5">
      <c r="B67" s="1585" t="s">
        <v>40</v>
      </c>
      <c r="C67" s="1586" t="s">
        <v>66</v>
      </c>
      <c r="D67" s="1599">
        <v>0</v>
      </c>
      <c r="E67" s="1598">
        <v>0</v>
      </c>
    </row>
    <row r="68" spans="2:5">
      <c r="B68" s="1585" t="s">
        <v>277</v>
      </c>
      <c r="C68" s="1586" t="s">
        <v>278</v>
      </c>
      <c r="D68" s="1599">
        <v>0</v>
      </c>
      <c r="E68" s="1600">
        <v>0</v>
      </c>
    </row>
    <row r="69" spans="2:5">
      <c r="B69" s="1585" t="s">
        <v>279</v>
      </c>
      <c r="C69" s="1586" t="s">
        <v>280</v>
      </c>
      <c r="D69" s="1599">
        <v>0</v>
      </c>
      <c r="E69" s="1600">
        <v>0</v>
      </c>
    </row>
    <row r="70" spans="2:5">
      <c r="B70" s="1585" t="s">
        <v>281</v>
      </c>
      <c r="C70" s="1586" t="s">
        <v>282</v>
      </c>
      <c r="D70" s="1599">
        <v>0</v>
      </c>
      <c r="E70" s="1600">
        <v>0</v>
      </c>
    </row>
    <row r="71" spans="2:5">
      <c r="B71" s="1585" t="s">
        <v>283</v>
      </c>
      <c r="C71" s="1586" t="s">
        <v>284</v>
      </c>
      <c r="D71" s="1599">
        <v>0</v>
      </c>
      <c r="E71" s="1600">
        <v>0</v>
      </c>
    </row>
    <row r="72" spans="2:5" ht="25.5">
      <c r="B72" s="1585" t="s">
        <v>42</v>
      </c>
      <c r="C72" s="1586" t="s">
        <v>67</v>
      </c>
      <c r="D72" s="1599">
        <v>0</v>
      </c>
      <c r="E72" s="1600">
        <v>0</v>
      </c>
    </row>
    <row r="73" spans="2:5">
      <c r="B73" s="1585" t="s">
        <v>285</v>
      </c>
      <c r="C73" s="1586" t="s">
        <v>286</v>
      </c>
      <c r="D73" s="1599">
        <v>0</v>
      </c>
      <c r="E73" s="1600">
        <v>0</v>
      </c>
    </row>
    <row r="74" spans="2:5">
      <c r="B74" s="1585" t="s">
        <v>287</v>
      </c>
      <c r="C74" s="1586" t="s">
        <v>288</v>
      </c>
      <c r="D74" s="1599">
        <v>0</v>
      </c>
      <c r="E74" s="1600">
        <v>0</v>
      </c>
    </row>
    <row r="75" spans="2:5">
      <c r="B75" s="1585" t="s">
        <v>289</v>
      </c>
      <c r="C75" s="1586" t="s">
        <v>290</v>
      </c>
      <c r="D75" s="1597">
        <v>0</v>
      </c>
      <c r="E75" s="1600">
        <v>0</v>
      </c>
    </row>
    <row r="76" spans="2:5">
      <c r="B76" s="1585" t="s">
        <v>291</v>
      </c>
      <c r="C76" s="1586" t="s">
        <v>292</v>
      </c>
      <c r="D76" s="1599">
        <v>0</v>
      </c>
      <c r="E76" s="1600">
        <v>0</v>
      </c>
    </row>
    <row r="77" spans="2:5">
      <c r="B77" s="1585" t="s">
        <v>293</v>
      </c>
      <c r="C77" s="1586" t="s">
        <v>294</v>
      </c>
      <c r="D77" s="1599">
        <v>0</v>
      </c>
      <c r="E77" s="1600">
        <v>0</v>
      </c>
    </row>
    <row r="78" spans="2:5">
      <c r="B78" s="1585" t="s">
        <v>68</v>
      </c>
      <c r="C78" s="1586" t="s">
        <v>69</v>
      </c>
      <c r="D78" s="1599">
        <v>0</v>
      </c>
      <c r="E78" s="1600">
        <v>0</v>
      </c>
    </row>
    <row r="79" spans="2:5">
      <c r="B79" s="1571" t="s">
        <v>70</v>
      </c>
      <c r="C79" s="1572" t="s">
        <v>71</v>
      </c>
      <c r="D79" s="1597">
        <v>0</v>
      </c>
      <c r="E79" s="1598">
        <v>0</v>
      </c>
    </row>
    <row r="80" spans="2:5">
      <c r="B80" s="1571" t="s">
        <v>295</v>
      </c>
      <c r="C80" s="1572" t="s">
        <v>296</v>
      </c>
      <c r="D80" s="1597">
        <v>0</v>
      </c>
      <c r="E80" s="1598">
        <v>0</v>
      </c>
    </row>
    <row r="81" spans="2:5">
      <c r="B81" s="1571" t="s">
        <v>297</v>
      </c>
      <c r="C81" s="1572" t="s">
        <v>298</v>
      </c>
      <c r="D81" s="1597">
        <v>0</v>
      </c>
      <c r="E81" s="1598">
        <v>0</v>
      </c>
    </row>
    <row r="82" spans="2:5">
      <c r="B82" s="1571" t="s">
        <v>299</v>
      </c>
      <c r="C82" s="1572" t="s">
        <v>300</v>
      </c>
      <c r="D82" s="1597">
        <v>0</v>
      </c>
      <c r="E82" s="1598">
        <v>0</v>
      </c>
    </row>
    <row r="83" spans="2:5">
      <c r="B83" s="1571" t="s">
        <v>301</v>
      </c>
      <c r="C83" s="1572" t="s">
        <v>302</v>
      </c>
      <c r="D83" s="1597">
        <v>0</v>
      </c>
      <c r="E83" s="1598">
        <v>0</v>
      </c>
    </row>
    <row r="84" spans="2:5">
      <c r="B84" s="1571" t="s">
        <v>72</v>
      </c>
      <c r="C84" s="1572" t="s">
        <v>73</v>
      </c>
      <c r="D84" s="1597">
        <v>0</v>
      </c>
      <c r="E84" s="1598">
        <v>0</v>
      </c>
    </row>
    <row r="85" spans="2:5">
      <c r="B85" s="1571" t="s">
        <v>74</v>
      </c>
      <c r="C85" s="1572" t="s">
        <v>75</v>
      </c>
      <c r="D85" s="1597">
        <v>0</v>
      </c>
      <c r="E85" s="1598">
        <v>0</v>
      </c>
    </row>
    <row r="86" spans="2:5" ht="13.5" thickBot="1">
      <c r="B86" s="1587" t="s">
        <v>76</v>
      </c>
      <c r="C86" s="1588" t="s">
        <v>77</v>
      </c>
      <c r="D86" s="1601">
        <v>0</v>
      </c>
      <c r="E86" s="1602">
        <v>0</v>
      </c>
    </row>
    <row r="87" spans="2:5" ht="26.25" thickBot="1">
      <c r="B87" s="1589" t="s">
        <v>32</v>
      </c>
      <c r="C87" s="1590" t="s">
        <v>78</v>
      </c>
      <c r="D87" s="1628">
        <v>6612171.4900000002</v>
      </c>
      <c r="E87" s="1629">
        <v>1</v>
      </c>
    </row>
    <row r="88" spans="2:5" ht="13.5" thickBot="1">
      <c r="B88" s="1568" t="s">
        <v>79</v>
      </c>
      <c r="C88" s="1569" t="s">
        <v>80</v>
      </c>
      <c r="D88" s="1608">
        <v>0</v>
      </c>
      <c r="E88" s="1631">
        <v>0</v>
      </c>
    </row>
    <row r="89" spans="2:5" ht="13.5" thickBot="1">
      <c r="B89" s="1568" t="s">
        <v>81</v>
      </c>
      <c r="C89" s="1569" t="s">
        <v>82</v>
      </c>
      <c r="D89" s="1608">
        <v>0</v>
      </c>
      <c r="E89" s="1619">
        <v>0</v>
      </c>
    </row>
    <row r="90" spans="2:5" ht="13.5" thickBot="1">
      <c r="B90" s="1568" t="s">
        <v>83</v>
      </c>
      <c r="C90" s="1569" t="s">
        <v>84</v>
      </c>
      <c r="D90" s="1608">
        <v>0</v>
      </c>
      <c r="E90" s="1619">
        <v>0</v>
      </c>
    </row>
    <row r="91" spans="2:5">
      <c r="B91" s="1568" t="s">
        <v>85</v>
      </c>
      <c r="C91" s="1569" t="s">
        <v>86</v>
      </c>
      <c r="D91" s="1608">
        <v>6612171.4900000002</v>
      </c>
      <c r="E91" s="1630">
        <v>1</v>
      </c>
    </row>
    <row r="92" spans="2:5">
      <c r="B92" s="1571" t="s">
        <v>5</v>
      </c>
      <c r="C92" s="1572" t="s">
        <v>87</v>
      </c>
      <c r="D92" s="1636">
        <v>0</v>
      </c>
      <c r="E92" s="1637">
        <v>0</v>
      </c>
    </row>
    <row r="93" spans="2:5">
      <c r="B93" s="1571" t="s">
        <v>7</v>
      </c>
      <c r="C93" s="1572" t="s">
        <v>88</v>
      </c>
      <c r="D93" s="1636">
        <v>6612171.4900000002</v>
      </c>
      <c r="E93" s="1637">
        <v>1</v>
      </c>
    </row>
    <row r="94" spans="2:5" ht="13.5" thickBot="1">
      <c r="B94" s="1573" t="s">
        <v>9</v>
      </c>
      <c r="C94" s="1574" t="s">
        <v>89</v>
      </c>
      <c r="D94" s="1603">
        <v>0</v>
      </c>
      <c r="E94" s="1604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5.85546875" style="43" customWidth="1"/>
    <col min="2" max="2" width="5.28515625" style="43" bestFit="1" customWidth="1"/>
    <col min="3" max="3" width="72.7109375" style="43" customWidth="1"/>
    <col min="4" max="5" width="17.85546875" style="190" customWidth="1"/>
    <col min="6" max="6" width="8.140625" style="43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132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6562.99</v>
      </c>
      <c r="E9" s="23">
        <f>E10+E11+E12+E13</f>
        <v>4825.6400000000003</v>
      </c>
    </row>
    <row r="10" spans="2:5">
      <c r="B10" s="14" t="s">
        <v>5</v>
      </c>
      <c r="C10" s="93" t="s">
        <v>6</v>
      </c>
      <c r="D10" s="175">
        <v>6562.99</v>
      </c>
      <c r="E10" s="226">
        <v>4825.6400000000003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6562.99</v>
      </c>
      <c r="E20" s="229">
        <f>E9-E16</f>
        <v>4825.6400000000003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4417.1899999999996</v>
      </c>
      <c r="E24" s="23">
        <f>D20</f>
        <v>6562.99</v>
      </c>
    </row>
    <row r="25" spans="2:7">
      <c r="B25" s="21" t="s">
        <v>25</v>
      </c>
      <c r="C25" s="22" t="s">
        <v>26</v>
      </c>
      <c r="D25" s="95">
        <v>3467.9000000000015</v>
      </c>
      <c r="E25" s="110">
        <v>-945.96</v>
      </c>
      <c r="F25" s="99"/>
      <c r="G25" s="92"/>
    </row>
    <row r="26" spans="2:7">
      <c r="B26" s="24" t="s">
        <v>27</v>
      </c>
      <c r="C26" s="25" t="s">
        <v>28</v>
      </c>
      <c r="D26" s="96">
        <v>31785.38</v>
      </c>
      <c r="E26" s="111">
        <v>15396.48</v>
      </c>
      <c r="F26" s="99"/>
    </row>
    <row r="27" spans="2:7">
      <c r="B27" s="26" t="s">
        <v>5</v>
      </c>
      <c r="C27" s="15" t="s">
        <v>29</v>
      </c>
      <c r="D27" s="175">
        <v>29759.54</v>
      </c>
      <c r="E27" s="231">
        <v>246.84</v>
      </c>
      <c r="F27" s="99"/>
    </row>
    <row r="28" spans="2:7">
      <c r="B28" s="26" t="s">
        <v>7</v>
      </c>
      <c r="C28" s="15" t="s">
        <v>30</v>
      </c>
      <c r="D28" s="175"/>
      <c r="E28" s="231"/>
      <c r="F28" s="99"/>
    </row>
    <row r="29" spans="2:7">
      <c r="B29" s="26" t="s">
        <v>9</v>
      </c>
      <c r="C29" s="15" t="s">
        <v>31</v>
      </c>
      <c r="D29" s="175">
        <v>2025.84</v>
      </c>
      <c r="E29" s="231">
        <v>15149.64</v>
      </c>
      <c r="F29" s="99"/>
    </row>
    <row r="30" spans="2:7">
      <c r="B30" s="24" t="s">
        <v>32</v>
      </c>
      <c r="C30" s="27" t="s">
        <v>33</v>
      </c>
      <c r="D30" s="96">
        <v>28317.48</v>
      </c>
      <c r="E30" s="111">
        <v>16342.44</v>
      </c>
    </row>
    <row r="31" spans="2:7">
      <c r="B31" s="26" t="s">
        <v>5</v>
      </c>
      <c r="C31" s="15" t="s">
        <v>34</v>
      </c>
      <c r="D31" s="175">
        <v>816.87</v>
      </c>
      <c r="E31" s="231">
        <v>1307.21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13.09</v>
      </c>
      <c r="E33" s="231">
        <v>10.98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135.18</v>
      </c>
      <c r="E35" s="231">
        <v>170.44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27352.34</v>
      </c>
      <c r="E37" s="231">
        <v>14853.81</v>
      </c>
    </row>
    <row r="38" spans="2:6">
      <c r="B38" s="21" t="s">
        <v>44</v>
      </c>
      <c r="C38" s="22" t="s">
        <v>45</v>
      </c>
      <c r="D38" s="95">
        <v>-1322.1</v>
      </c>
      <c r="E38" s="23">
        <v>-791.39</v>
      </c>
    </row>
    <row r="39" spans="2:6" ht="13.5" thickBot="1">
      <c r="B39" s="30" t="s">
        <v>46</v>
      </c>
      <c r="C39" s="31" t="s">
        <v>47</v>
      </c>
      <c r="D39" s="97">
        <v>6562.9900000000016</v>
      </c>
      <c r="E39" s="242">
        <f>E24+E25+E38</f>
        <v>4825.6399999999994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26.661000000000001</v>
      </c>
      <c r="E44" s="144">
        <v>43.881999999999998</v>
      </c>
    </row>
    <row r="45" spans="2:6" ht="13.5" thickBot="1">
      <c r="B45" s="41" t="s">
        <v>7</v>
      </c>
      <c r="C45" s="49" t="s">
        <v>52</v>
      </c>
      <c r="D45" s="143">
        <v>43.881999999999998</v>
      </c>
      <c r="E45" s="148">
        <v>36.862299999999998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165.68</v>
      </c>
      <c r="E47" s="150">
        <v>149.56</v>
      </c>
    </row>
    <row r="48" spans="2:6">
      <c r="B48" s="39" t="s">
        <v>7</v>
      </c>
      <c r="C48" s="48" t="s">
        <v>54</v>
      </c>
      <c r="D48" s="160">
        <v>147.72</v>
      </c>
      <c r="E48" s="154">
        <v>124.05</v>
      </c>
    </row>
    <row r="49" spans="2:5">
      <c r="B49" s="39" t="s">
        <v>9</v>
      </c>
      <c r="C49" s="48" t="s">
        <v>55</v>
      </c>
      <c r="D49" s="160">
        <v>168.38</v>
      </c>
      <c r="E49" s="154">
        <v>167.61</v>
      </c>
    </row>
    <row r="50" spans="2:5" ht="13.5" thickBot="1">
      <c r="B50" s="41" t="s">
        <v>11</v>
      </c>
      <c r="C50" s="49" t="s">
        <v>52</v>
      </c>
      <c r="D50" s="143">
        <v>149.56</v>
      </c>
      <c r="E50" s="152">
        <v>130.91</v>
      </c>
    </row>
    <row r="51" spans="2:5" ht="13.5" thickBot="1">
      <c r="B51" s="32"/>
      <c r="C51" s="33"/>
      <c r="D51" s="153"/>
      <c r="E51" s="153"/>
    </row>
    <row r="52" spans="2:5" ht="16.5" thickBot="1">
      <c r="B52" s="1613"/>
      <c r="C52" s="1614" t="s">
        <v>56</v>
      </c>
      <c r="D52" s="1615"/>
      <c r="E52" s="1605"/>
    </row>
    <row r="53" spans="2:5" ht="23.25" customHeight="1" thickBot="1">
      <c r="B53" s="6368" t="s">
        <v>57</v>
      </c>
      <c r="C53" s="6369"/>
      <c r="D53" s="1616" t="s">
        <v>58</v>
      </c>
      <c r="E53" s="1617" t="s">
        <v>59</v>
      </c>
    </row>
    <row r="54" spans="2:5" ht="13.5" thickBot="1">
      <c r="B54" s="1618" t="s">
        <v>27</v>
      </c>
      <c r="C54" s="1607" t="s">
        <v>60</v>
      </c>
      <c r="D54" s="1644">
        <v>4825.6400000000003</v>
      </c>
      <c r="E54" s="1645">
        <v>1</v>
      </c>
    </row>
    <row r="55" spans="2:5" ht="25.5">
      <c r="B55" s="1620" t="s">
        <v>5</v>
      </c>
      <c r="C55" s="1621" t="s">
        <v>61</v>
      </c>
      <c r="D55" s="1634">
        <v>0</v>
      </c>
      <c r="E55" s="1635">
        <v>0</v>
      </c>
    </row>
    <row r="56" spans="2:5">
      <c r="B56" s="1609" t="s">
        <v>268</v>
      </c>
      <c r="C56" s="245" t="s">
        <v>269</v>
      </c>
      <c r="D56" s="1636">
        <v>0</v>
      </c>
      <c r="E56" s="1637">
        <v>0</v>
      </c>
    </row>
    <row r="57" spans="2:5">
      <c r="B57" s="246" t="s">
        <v>270</v>
      </c>
      <c r="C57" s="245" t="s">
        <v>271</v>
      </c>
      <c r="D57" s="1636">
        <v>0</v>
      </c>
      <c r="E57" s="1637">
        <v>0</v>
      </c>
    </row>
    <row r="58" spans="2:5">
      <c r="B58" s="246" t="s">
        <v>272</v>
      </c>
      <c r="C58" s="245" t="s">
        <v>273</v>
      </c>
      <c r="D58" s="247">
        <v>0</v>
      </c>
      <c r="E58" s="1637">
        <v>0</v>
      </c>
    </row>
    <row r="59" spans="2:5" ht="25.5">
      <c r="B59" s="1609" t="s">
        <v>7</v>
      </c>
      <c r="C59" s="1610" t="s">
        <v>62</v>
      </c>
      <c r="D59" s="1636">
        <v>0</v>
      </c>
      <c r="E59" s="1637">
        <v>0</v>
      </c>
    </row>
    <row r="60" spans="2:5">
      <c r="B60" s="1609" t="s">
        <v>9</v>
      </c>
      <c r="C60" s="1610" t="s">
        <v>63</v>
      </c>
      <c r="D60" s="1636">
        <v>0</v>
      </c>
      <c r="E60" s="1637">
        <v>0</v>
      </c>
    </row>
    <row r="61" spans="2:5" ht="24" customHeight="1">
      <c r="B61" s="1609" t="s">
        <v>274</v>
      </c>
      <c r="C61" s="1610" t="s">
        <v>275</v>
      </c>
      <c r="D61" s="1636">
        <v>0</v>
      </c>
      <c r="E61" s="1637">
        <v>0</v>
      </c>
    </row>
    <row r="62" spans="2:5">
      <c r="B62" s="1609" t="s">
        <v>276</v>
      </c>
      <c r="C62" s="1610" t="s">
        <v>16</v>
      </c>
      <c r="D62" s="1636">
        <v>0</v>
      </c>
      <c r="E62" s="1637">
        <v>0</v>
      </c>
    </row>
    <row r="63" spans="2:5">
      <c r="B63" s="1609" t="s">
        <v>11</v>
      </c>
      <c r="C63" s="1610" t="s">
        <v>64</v>
      </c>
      <c r="D63" s="1636">
        <v>0</v>
      </c>
      <c r="E63" s="1637">
        <v>0</v>
      </c>
    </row>
    <row r="64" spans="2:5">
      <c r="B64" s="1609" t="s">
        <v>13</v>
      </c>
      <c r="C64" s="1610" t="s">
        <v>275</v>
      </c>
      <c r="D64" s="1636">
        <v>0</v>
      </c>
      <c r="E64" s="1637">
        <v>0</v>
      </c>
    </row>
    <row r="65" spans="2:5">
      <c r="B65" s="1609" t="s">
        <v>15</v>
      </c>
      <c r="C65" s="1610" t="s">
        <v>16</v>
      </c>
      <c r="D65" s="1636">
        <v>0</v>
      </c>
      <c r="E65" s="1637">
        <v>0</v>
      </c>
    </row>
    <row r="66" spans="2:5">
      <c r="B66" s="1609" t="s">
        <v>38</v>
      </c>
      <c r="C66" s="1610" t="s">
        <v>65</v>
      </c>
      <c r="D66" s="1636">
        <v>0</v>
      </c>
      <c r="E66" s="1637">
        <v>0</v>
      </c>
    </row>
    <row r="67" spans="2:5">
      <c r="B67" s="1622" t="s">
        <v>40</v>
      </c>
      <c r="C67" s="1623" t="s">
        <v>66</v>
      </c>
      <c r="D67" s="1646">
        <v>4825.6400000000003</v>
      </c>
      <c r="E67" s="1647">
        <v>1</v>
      </c>
    </row>
    <row r="68" spans="2:5">
      <c r="B68" s="1622" t="s">
        <v>277</v>
      </c>
      <c r="C68" s="1623" t="s">
        <v>278</v>
      </c>
      <c r="D68" s="1648">
        <v>4825.6400000000003</v>
      </c>
      <c r="E68" s="1649">
        <v>1</v>
      </c>
    </row>
    <row r="69" spans="2:5">
      <c r="B69" s="1622" t="s">
        <v>279</v>
      </c>
      <c r="C69" s="1623" t="s">
        <v>280</v>
      </c>
      <c r="D69" s="1638">
        <v>0</v>
      </c>
      <c r="E69" s="1639">
        <v>0</v>
      </c>
    </row>
    <row r="70" spans="2:5">
      <c r="B70" s="1622" t="s">
        <v>281</v>
      </c>
      <c r="C70" s="1623" t="s">
        <v>282</v>
      </c>
      <c r="D70" s="1638">
        <v>0</v>
      </c>
      <c r="E70" s="1639">
        <v>0</v>
      </c>
    </row>
    <row r="71" spans="2:5">
      <c r="B71" s="1622" t="s">
        <v>283</v>
      </c>
      <c r="C71" s="1623" t="s">
        <v>284</v>
      </c>
      <c r="D71" s="1638">
        <v>0</v>
      </c>
      <c r="E71" s="1639">
        <v>0</v>
      </c>
    </row>
    <row r="72" spans="2:5" ht="25.5">
      <c r="B72" s="1622" t="s">
        <v>42</v>
      </c>
      <c r="C72" s="1623" t="s">
        <v>67</v>
      </c>
      <c r="D72" s="1638">
        <v>0</v>
      </c>
      <c r="E72" s="1639">
        <v>0</v>
      </c>
    </row>
    <row r="73" spans="2:5">
      <c r="B73" s="1622" t="s">
        <v>285</v>
      </c>
      <c r="C73" s="1623" t="s">
        <v>286</v>
      </c>
      <c r="D73" s="1638">
        <v>0</v>
      </c>
      <c r="E73" s="1639">
        <v>0</v>
      </c>
    </row>
    <row r="74" spans="2:5">
      <c r="B74" s="1622" t="s">
        <v>287</v>
      </c>
      <c r="C74" s="1623" t="s">
        <v>288</v>
      </c>
      <c r="D74" s="1638">
        <v>0</v>
      </c>
      <c r="E74" s="1639">
        <v>0</v>
      </c>
    </row>
    <row r="75" spans="2:5">
      <c r="B75" s="1622" t="s">
        <v>289</v>
      </c>
      <c r="C75" s="1623" t="s">
        <v>290</v>
      </c>
      <c r="D75" s="1636">
        <v>0</v>
      </c>
      <c r="E75" s="1639">
        <v>0</v>
      </c>
    </row>
    <row r="76" spans="2:5">
      <c r="B76" s="1622" t="s">
        <v>291</v>
      </c>
      <c r="C76" s="1623" t="s">
        <v>292</v>
      </c>
      <c r="D76" s="1638">
        <v>0</v>
      </c>
      <c r="E76" s="1639">
        <v>0</v>
      </c>
    </row>
    <row r="77" spans="2:5">
      <c r="B77" s="1622" t="s">
        <v>293</v>
      </c>
      <c r="C77" s="1623" t="s">
        <v>294</v>
      </c>
      <c r="D77" s="1638">
        <v>0</v>
      </c>
      <c r="E77" s="1639">
        <v>0</v>
      </c>
    </row>
    <row r="78" spans="2:5">
      <c r="B78" s="1622" t="s">
        <v>68</v>
      </c>
      <c r="C78" s="1623" t="s">
        <v>69</v>
      </c>
      <c r="D78" s="1638">
        <v>0</v>
      </c>
      <c r="E78" s="1639">
        <v>0</v>
      </c>
    </row>
    <row r="79" spans="2:5">
      <c r="B79" s="1609" t="s">
        <v>70</v>
      </c>
      <c r="C79" s="1610" t="s">
        <v>71</v>
      </c>
      <c r="D79" s="1636">
        <v>0</v>
      </c>
      <c r="E79" s="1637">
        <v>0</v>
      </c>
    </row>
    <row r="80" spans="2:5">
      <c r="B80" s="1609" t="s">
        <v>295</v>
      </c>
      <c r="C80" s="1610" t="s">
        <v>296</v>
      </c>
      <c r="D80" s="1636">
        <v>0</v>
      </c>
      <c r="E80" s="1637">
        <v>0</v>
      </c>
    </row>
    <row r="81" spans="2:5">
      <c r="B81" s="1609" t="s">
        <v>297</v>
      </c>
      <c r="C81" s="1610" t="s">
        <v>298</v>
      </c>
      <c r="D81" s="1636">
        <v>0</v>
      </c>
      <c r="E81" s="1637">
        <v>0</v>
      </c>
    </row>
    <row r="82" spans="2:5">
      <c r="B82" s="1609" t="s">
        <v>299</v>
      </c>
      <c r="C82" s="1610" t="s">
        <v>300</v>
      </c>
      <c r="D82" s="1636">
        <v>0</v>
      </c>
      <c r="E82" s="1637">
        <v>0</v>
      </c>
    </row>
    <row r="83" spans="2:5">
      <c r="B83" s="1609" t="s">
        <v>301</v>
      </c>
      <c r="C83" s="1610" t="s">
        <v>302</v>
      </c>
      <c r="D83" s="1636">
        <v>0</v>
      </c>
      <c r="E83" s="1637">
        <v>0</v>
      </c>
    </row>
    <row r="84" spans="2:5">
      <c r="B84" s="1609" t="s">
        <v>72</v>
      </c>
      <c r="C84" s="1610" t="s">
        <v>73</v>
      </c>
      <c r="D84" s="1636">
        <v>0</v>
      </c>
      <c r="E84" s="1637">
        <v>0</v>
      </c>
    </row>
    <row r="85" spans="2:5">
      <c r="B85" s="1609" t="s">
        <v>74</v>
      </c>
      <c r="C85" s="1610" t="s">
        <v>75</v>
      </c>
      <c r="D85" s="1636">
        <v>0</v>
      </c>
      <c r="E85" s="1637">
        <v>0</v>
      </c>
    </row>
    <row r="86" spans="2:5" ht="13.5" thickBot="1">
      <c r="B86" s="1624" t="s">
        <v>76</v>
      </c>
      <c r="C86" s="1625" t="s">
        <v>77</v>
      </c>
      <c r="D86" s="1640">
        <v>0</v>
      </c>
      <c r="E86" s="1641">
        <v>0</v>
      </c>
    </row>
    <row r="87" spans="2:5" ht="26.25" thickBot="1">
      <c r="B87" s="1626" t="s">
        <v>32</v>
      </c>
      <c r="C87" s="1627" t="s">
        <v>78</v>
      </c>
      <c r="D87" s="1628">
        <v>0</v>
      </c>
      <c r="E87" s="1629">
        <v>0</v>
      </c>
    </row>
    <row r="88" spans="2:5" ht="13.5" thickBot="1">
      <c r="B88" s="1606" t="s">
        <v>79</v>
      </c>
      <c r="C88" s="1607" t="s">
        <v>80</v>
      </c>
      <c r="D88" s="1608">
        <v>0</v>
      </c>
      <c r="E88" s="1630">
        <v>0</v>
      </c>
    </row>
    <row r="89" spans="2:5" ht="13.5" thickBot="1">
      <c r="B89" s="1606" t="s">
        <v>81</v>
      </c>
      <c r="C89" s="1607" t="s">
        <v>82</v>
      </c>
      <c r="D89" s="1608">
        <v>0</v>
      </c>
      <c r="E89" s="1632">
        <v>0</v>
      </c>
    </row>
    <row r="90" spans="2:5" ht="13.5" thickBot="1">
      <c r="B90" s="1606" t="s">
        <v>83</v>
      </c>
      <c r="C90" s="1607" t="s">
        <v>84</v>
      </c>
      <c r="D90" s="1608">
        <v>0</v>
      </c>
      <c r="E90" s="1633">
        <v>0</v>
      </c>
    </row>
    <row r="91" spans="2:5">
      <c r="B91" s="1606" t="s">
        <v>85</v>
      </c>
      <c r="C91" s="1607" t="s">
        <v>86</v>
      </c>
      <c r="D91" s="1653">
        <v>4825.6400000000003</v>
      </c>
      <c r="E91" s="1674">
        <v>1</v>
      </c>
    </row>
    <row r="92" spans="2:5">
      <c r="B92" s="1609" t="s">
        <v>5</v>
      </c>
      <c r="C92" s="1610" t="s">
        <v>87</v>
      </c>
      <c r="D92" s="1679">
        <v>4825.6400000000003</v>
      </c>
      <c r="E92" s="1680">
        <v>1</v>
      </c>
    </row>
    <row r="93" spans="2:5">
      <c r="B93" s="1609" t="s">
        <v>7</v>
      </c>
      <c r="C93" s="1610" t="s">
        <v>88</v>
      </c>
      <c r="D93" s="1636">
        <v>0</v>
      </c>
      <c r="E93" s="1637">
        <v>0</v>
      </c>
    </row>
    <row r="94" spans="2:5" ht="13.5" thickBot="1">
      <c r="B94" s="1611" t="s">
        <v>9</v>
      </c>
      <c r="C94" s="1612" t="s">
        <v>89</v>
      </c>
      <c r="D94" s="1642">
        <v>0</v>
      </c>
      <c r="E94" s="164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G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" style="43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138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344997.92</v>
      </c>
      <c r="E9" s="23">
        <f>E10+E11+E12+E13</f>
        <v>501347.69</v>
      </c>
    </row>
    <row r="10" spans="2:5">
      <c r="B10" s="14" t="s">
        <v>5</v>
      </c>
      <c r="C10" s="93" t="s">
        <v>6</v>
      </c>
      <c r="D10" s="175">
        <v>344997.92</v>
      </c>
      <c r="E10" s="226">
        <v>501347.69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344997.92</v>
      </c>
      <c r="E20" s="229">
        <f>E9-E16</f>
        <v>501347.69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177934.91</v>
      </c>
      <c r="E24" s="23">
        <f>D20</f>
        <v>344997.92</v>
      </c>
    </row>
    <row r="25" spans="2:7">
      <c r="B25" s="21" t="s">
        <v>25</v>
      </c>
      <c r="C25" s="22" t="s">
        <v>26</v>
      </c>
      <c r="D25" s="95">
        <v>168818</v>
      </c>
      <c r="E25" s="110">
        <v>177532.09</v>
      </c>
    </row>
    <row r="26" spans="2:7">
      <c r="B26" s="24" t="s">
        <v>27</v>
      </c>
      <c r="C26" s="25" t="s">
        <v>28</v>
      </c>
      <c r="D26" s="96">
        <v>252795.01</v>
      </c>
      <c r="E26" s="111">
        <v>240111.35</v>
      </c>
      <c r="F26" s="50"/>
    </row>
    <row r="27" spans="2:7">
      <c r="B27" s="26" t="s">
        <v>5</v>
      </c>
      <c r="C27" s="15" t="s">
        <v>29</v>
      </c>
      <c r="D27" s="175">
        <v>235909.12</v>
      </c>
      <c r="E27" s="231">
        <v>226785.03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16885.89</v>
      </c>
      <c r="E29" s="231">
        <v>13326.32</v>
      </c>
    </row>
    <row r="30" spans="2:7">
      <c r="B30" s="24" t="s">
        <v>32</v>
      </c>
      <c r="C30" s="27" t="s">
        <v>33</v>
      </c>
      <c r="D30" s="96">
        <v>83977.010000000009</v>
      </c>
      <c r="E30" s="111">
        <v>62579.26</v>
      </c>
    </row>
    <row r="31" spans="2:7">
      <c r="B31" s="26" t="s">
        <v>5</v>
      </c>
      <c r="C31" s="15" t="s">
        <v>34</v>
      </c>
      <c r="D31" s="175">
        <v>30267.64</v>
      </c>
      <c r="E31" s="231">
        <v>31061.439999999999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305.79000000000002</v>
      </c>
      <c r="E33" s="231">
        <v>326.83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4037.47</v>
      </c>
      <c r="E35" s="231">
        <v>6988.45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49366.11</v>
      </c>
      <c r="E37" s="231">
        <v>24202.54</v>
      </c>
    </row>
    <row r="38" spans="2:6">
      <c r="B38" s="21" t="s">
        <v>44</v>
      </c>
      <c r="C38" s="22" t="s">
        <v>45</v>
      </c>
      <c r="D38" s="95">
        <v>-1754.99</v>
      </c>
      <c r="E38" s="23">
        <v>-21182.32</v>
      </c>
    </row>
    <row r="39" spans="2:6" ht="13.5" thickBot="1">
      <c r="B39" s="30" t="s">
        <v>46</v>
      </c>
      <c r="C39" s="31" t="s">
        <v>47</v>
      </c>
      <c r="D39" s="97">
        <v>344997.92000000004</v>
      </c>
      <c r="E39" s="242">
        <f>E24+E25+E38</f>
        <v>501347.69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1381.0533</v>
      </c>
      <c r="E44" s="144">
        <v>2673.7806999999998</v>
      </c>
    </row>
    <row r="45" spans="2:6" ht="13.5" thickBot="1">
      <c r="B45" s="41" t="s">
        <v>7</v>
      </c>
      <c r="C45" s="49" t="s">
        <v>52</v>
      </c>
      <c r="D45" s="143">
        <v>2673.7806999999998</v>
      </c>
      <c r="E45" s="148">
        <v>4064.4319999999998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128.84</v>
      </c>
      <c r="E47" s="150">
        <v>129.03</v>
      </c>
    </row>
    <row r="48" spans="2:6">
      <c r="B48" s="39" t="s">
        <v>7</v>
      </c>
      <c r="C48" s="48" t="s">
        <v>54</v>
      </c>
      <c r="D48" s="160">
        <v>126.85</v>
      </c>
      <c r="E48" s="154">
        <v>120.36</v>
      </c>
    </row>
    <row r="49" spans="2:5">
      <c r="B49" s="39" t="s">
        <v>9</v>
      </c>
      <c r="C49" s="48" t="s">
        <v>55</v>
      </c>
      <c r="D49" s="160">
        <v>131.87</v>
      </c>
      <c r="E49" s="154">
        <v>134.33000000000001</v>
      </c>
    </row>
    <row r="50" spans="2:5" ht="13.5" thickBot="1">
      <c r="B50" s="41" t="s">
        <v>11</v>
      </c>
      <c r="C50" s="49" t="s">
        <v>52</v>
      </c>
      <c r="D50" s="143">
        <v>129.03</v>
      </c>
      <c r="E50" s="152">
        <v>123.35</v>
      </c>
    </row>
    <row r="51" spans="2:5" ht="13.5" thickBot="1">
      <c r="B51" s="32"/>
      <c r="C51" s="33"/>
      <c r="D51" s="153"/>
      <c r="E51" s="153"/>
    </row>
    <row r="52" spans="2:5" ht="16.5" thickBot="1">
      <c r="B52" s="1658"/>
      <c r="C52" s="1659" t="s">
        <v>56</v>
      </c>
      <c r="D52" s="1660"/>
      <c r="E52" s="1650"/>
    </row>
    <row r="53" spans="2:5" ht="23.25" customHeight="1" thickBot="1">
      <c r="B53" s="6368" t="s">
        <v>57</v>
      </c>
      <c r="C53" s="6369"/>
      <c r="D53" s="1661" t="s">
        <v>58</v>
      </c>
      <c r="E53" s="1662" t="s">
        <v>59</v>
      </c>
    </row>
    <row r="54" spans="2:5" ht="13.5" thickBot="1">
      <c r="B54" s="1663" t="s">
        <v>27</v>
      </c>
      <c r="C54" s="1652" t="s">
        <v>60</v>
      </c>
      <c r="D54" s="1687">
        <v>501347.69</v>
      </c>
      <c r="E54" s="1688">
        <v>1</v>
      </c>
    </row>
    <row r="55" spans="2:5" ht="25.5">
      <c r="B55" s="1664" t="s">
        <v>5</v>
      </c>
      <c r="C55" s="1665" t="s">
        <v>61</v>
      </c>
      <c r="D55" s="1677">
        <v>0</v>
      </c>
      <c r="E55" s="1678">
        <v>0</v>
      </c>
    </row>
    <row r="56" spans="2:5">
      <c r="B56" s="1654" t="s">
        <v>268</v>
      </c>
      <c r="C56" s="245" t="s">
        <v>269</v>
      </c>
      <c r="D56" s="1679">
        <v>0</v>
      </c>
      <c r="E56" s="1680">
        <v>0</v>
      </c>
    </row>
    <row r="57" spans="2:5">
      <c r="B57" s="246" t="s">
        <v>270</v>
      </c>
      <c r="C57" s="245" t="s">
        <v>271</v>
      </c>
      <c r="D57" s="1679">
        <v>0</v>
      </c>
      <c r="E57" s="1680">
        <v>0</v>
      </c>
    </row>
    <row r="58" spans="2:5">
      <c r="B58" s="246" t="s">
        <v>272</v>
      </c>
      <c r="C58" s="245" t="s">
        <v>273</v>
      </c>
      <c r="D58" s="247">
        <v>0</v>
      </c>
      <c r="E58" s="1680">
        <v>0</v>
      </c>
    </row>
    <row r="59" spans="2:5" ht="25.5">
      <c r="B59" s="1654" t="s">
        <v>7</v>
      </c>
      <c r="C59" s="1655" t="s">
        <v>62</v>
      </c>
      <c r="D59" s="1679">
        <v>0</v>
      </c>
      <c r="E59" s="1680">
        <v>0</v>
      </c>
    </row>
    <row r="60" spans="2:5">
      <c r="B60" s="1654" t="s">
        <v>9</v>
      </c>
      <c r="C60" s="1655" t="s">
        <v>63</v>
      </c>
      <c r="D60" s="1679">
        <v>0</v>
      </c>
      <c r="E60" s="1680">
        <v>0</v>
      </c>
    </row>
    <row r="61" spans="2:5" ht="24" customHeight="1">
      <c r="B61" s="1654" t="s">
        <v>274</v>
      </c>
      <c r="C61" s="1655" t="s">
        <v>275</v>
      </c>
      <c r="D61" s="1679">
        <v>0</v>
      </c>
      <c r="E61" s="1680">
        <v>0</v>
      </c>
    </row>
    <row r="62" spans="2:5">
      <c r="B62" s="1654" t="s">
        <v>276</v>
      </c>
      <c r="C62" s="1655" t="s">
        <v>16</v>
      </c>
      <c r="D62" s="1679">
        <v>0</v>
      </c>
      <c r="E62" s="1680">
        <v>0</v>
      </c>
    </row>
    <row r="63" spans="2:5">
      <c r="B63" s="1654" t="s">
        <v>11</v>
      </c>
      <c r="C63" s="1655" t="s">
        <v>64</v>
      </c>
      <c r="D63" s="1679">
        <v>0</v>
      </c>
      <c r="E63" s="1680">
        <v>0</v>
      </c>
    </row>
    <row r="64" spans="2:5">
      <c r="B64" s="1654" t="s">
        <v>13</v>
      </c>
      <c r="C64" s="1655" t="s">
        <v>275</v>
      </c>
      <c r="D64" s="1679">
        <v>0</v>
      </c>
      <c r="E64" s="1680">
        <v>0</v>
      </c>
    </row>
    <row r="65" spans="2:5">
      <c r="B65" s="1654" t="s">
        <v>15</v>
      </c>
      <c r="C65" s="1655" t="s">
        <v>16</v>
      </c>
      <c r="D65" s="1679">
        <v>0</v>
      </c>
      <c r="E65" s="1680">
        <v>0</v>
      </c>
    </row>
    <row r="66" spans="2:5">
      <c r="B66" s="1654" t="s">
        <v>38</v>
      </c>
      <c r="C66" s="1655" t="s">
        <v>65</v>
      </c>
      <c r="D66" s="1679">
        <v>0</v>
      </c>
      <c r="E66" s="1680">
        <v>0</v>
      </c>
    </row>
    <row r="67" spans="2:5">
      <c r="B67" s="1666" t="s">
        <v>40</v>
      </c>
      <c r="C67" s="1667" t="s">
        <v>66</v>
      </c>
      <c r="D67" s="1689">
        <v>501347.69</v>
      </c>
      <c r="E67" s="1690">
        <v>1</v>
      </c>
    </row>
    <row r="68" spans="2:5">
      <c r="B68" s="1666" t="s">
        <v>277</v>
      </c>
      <c r="C68" s="1667" t="s">
        <v>278</v>
      </c>
      <c r="D68" s="1691">
        <v>501347.69</v>
      </c>
      <c r="E68" s="1692">
        <v>1</v>
      </c>
    </row>
    <row r="69" spans="2:5">
      <c r="B69" s="1666" t="s">
        <v>279</v>
      </c>
      <c r="C69" s="1667" t="s">
        <v>280</v>
      </c>
      <c r="D69" s="1681">
        <v>0</v>
      </c>
      <c r="E69" s="1682">
        <v>0</v>
      </c>
    </row>
    <row r="70" spans="2:5">
      <c r="B70" s="1666" t="s">
        <v>281</v>
      </c>
      <c r="C70" s="1667" t="s">
        <v>282</v>
      </c>
      <c r="D70" s="1681">
        <v>0</v>
      </c>
      <c r="E70" s="1682">
        <v>0</v>
      </c>
    </row>
    <row r="71" spans="2:5">
      <c r="B71" s="1666" t="s">
        <v>283</v>
      </c>
      <c r="C71" s="1667" t="s">
        <v>284</v>
      </c>
      <c r="D71" s="1681">
        <v>0</v>
      </c>
      <c r="E71" s="1682">
        <v>0</v>
      </c>
    </row>
    <row r="72" spans="2:5" ht="25.5">
      <c r="B72" s="1666" t="s">
        <v>42</v>
      </c>
      <c r="C72" s="1667" t="s">
        <v>67</v>
      </c>
      <c r="D72" s="1681">
        <v>0</v>
      </c>
      <c r="E72" s="1682">
        <v>0</v>
      </c>
    </row>
    <row r="73" spans="2:5">
      <c r="B73" s="1666" t="s">
        <v>285</v>
      </c>
      <c r="C73" s="1667" t="s">
        <v>286</v>
      </c>
      <c r="D73" s="1681">
        <v>0</v>
      </c>
      <c r="E73" s="1682">
        <v>0</v>
      </c>
    </row>
    <row r="74" spans="2:5">
      <c r="B74" s="1666" t="s">
        <v>287</v>
      </c>
      <c r="C74" s="1667" t="s">
        <v>288</v>
      </c>
      <c r="D74" s="1681">
        <v>0</v>
      </c>
      <c r="E74" s="1682">
        <v>0</v>
      </c>
    </row>
    <row r="75" spans="2:5">
      <c r="B75" s="1666" t="s">
        <v>289</v>
      </c>
      <c r="C75" s="1667" t="s">
        <v>290</v>
      </c>
      <c r="D75" s="1679">
        <v>0</v>
      </c>
      <c r="E75" s="1682">
        <v>0</v>
      </c>
    </row>
    <row r="76" spans="2:5">
      <c r="B76" s="1666" t="s">
        <v>291</v>
      </c>
      <c r="C76" s="1667" t="s">
        <v>292</v>
      </c>
      <c r="D76" s="1681">
        <v>0</v>
      </c>
      <c r="E76" s="1682">
        <v>0</v>
      </c>
    </row>
    <row r="77" spans="2:5">
      <c r="B77" s="1666" t="s">
        <v>293</v>
      </c>
      <c r="C77" s="1667" t="s">
        <v>294</v>
      </c>
      <c r="D77" s="1681">
        <v>0</v>
      </c>
      <c r="E77" s="1682">
        <v>0</v>
      </c>
    </row>
    <row r="78" spans="2:5">
      <c r="B78" s="1666" t="s">
        <v>68</v>
      </c>
      <c r="C78" s="1667" t="s">
        <v>69</v>
      </c>
      <c r="D78" s="1681">
        <v>0</v>
      </c>
      <c r="E78" s="1682">
        <v>0</v>
      </c>
    </row>
    <row r="79" spans="2:5">
      <c r="B79" s="1654" t="s">
        <v>70</v>
      </c>
      <c r="C79" s="1655" t="s">
        <v>71</v>
      </c>
      <c r="D79" s="1679">
        <v>0</v>
      </c>
      <c r="E79" s="1680">
        <v>0</v>
      </c>
    </row>
    <row r="80" spans="2:5">
      <c r="B80" s="1654" t="s">
        <v>295</v>
      </c>
      <c r="C80" s="1655" t="s">
        <v>296</v>
      </c>
      <c r="D80" s="1679">
        <v>0</v>
      </c>
      <c r="E80" s="1680">
        <v>0</v>
      </c>
    </row>
    <row r="81" spans="2:5">
      <c r="B81" s="1654" t="s">
        <v>297</v>
      </c>
      <c r="C81" s="1655" t="s">
        <v>298</v>
      </c>
      <c r="D81" s="1679">
        <v>0</v>
      </c>
      <c r="E81" s="1680">
        <v>0</v>
      </c>
    </row>
    <row r="82" spans="2:5">
      <c r="B82" s="1654" t="s">
        <v>299</v>
      </c>
      <c r="C82" s="1655" t="s">
        <v>300</v>
      </c>
      <c r="D82" s="1679">
        <v>0</v>
      </c>
      <c r="E82" s="1680">
        <v>0</v>
      </c>
    </row>
    <row r="83" spans="2:5">
      <c r="B83" s="1654" t="s">
        <v>301</v>
      </c>
      <c r="C83" s="1655" t="s">
        <v>302</v>
      </c>
      <c r="D83" s="1679">
        <v>0</v>
      </c>
      <c r="E83" s="1680">
        <v>0</v>
      </c>
    </row>
    <row r="84" spans="2:5">
      <c r="B84" s="1654" t="s">
        <v>72</v>
      </c>
      <c r="C84" s="1655" t="s">
        <v>73</v>
      </c>
      <c r="D84" s="1679">
        <v>0</v>
      </c>
      <c r="E84" s="1680">
        <v>0</v>
      </c>
    </row>
    <row r="85" spans="2:5">
      <c r="B85" s="1654" t="s">
        <v>74</v>
      </c>
      <c r="C85" s="1655" t="s">
        <v>75</v>
      </c>
      <c r="D85" s="1679">
        <v>0</v>
      </c>
      <c r="E85" s="1680">
        <v>0</v>
      </c>
    </row>
    <row r="86" spans="2:5" ht="13.5" thickBot="1">
      <c r="B86" s="1668" t="s">
        <v>76</v>
      </c>
      <c r="C86" s="1669" t="s">
        <v>77</v>
      </c>
      <c r="D86" s="1683">
        <v>0</v>
      </c>
      <c r="E86" s="1684">
        <v>0</v>
      </c>
    </row>
    <row r="87" spans="2:5" ht="26.25" thickBot="1">
      <c r="B87" s="1670" t="s">
        <v>32</v>
      </c>
      <c r="C87" s="1671" t="s">
        <v>78</v>
      </c>
      <c r="D87" s="1672">
        <v>0</v>
      </c>
      <c r="E87" s="1673">
        <v>0</v>
      </c>
    </row>
    <row r="88" spans="2:5" ht="13.5" thickBot="1">
      <c r="B88" s="1651" t="s">
        <v>79</v>
      </c>
      <c r="C88" s="1652" t="s">
        <v>80</v>
      </c>
      <c r="D88" s="1653">
        <v>0</v>
      </c>
      <c r="E88" s="1674">
        <v>0</v>
      </c>
    </row>
    <row r="89" spans="2:5" ht="13.5" thickBot="1">
      <c r="B89" s="1651" t="s">
        <v>81</v>
      </c>
      <c r="C89" s="1652" t="s">
        <v>82</v>
      </c>
      <c r="D89" s="1653">
        <v>0</v>
      </c>
      <c r="E89" s="1675">
        <v>0</v>
      </c>
    </row>
    <row r="90" spans="2:5" ht="13.5" thickBot="1">
      <c r="B90" s="1651" t="s">
        <v>83</v>
      </c>
      <c r="C90" s="1652" t="s">
        <v>84</v>
      </c>
      <c r="D90" s="1653">
        <v>0</v>
      </c>
      <c r="E90" s="1676">
        <v>0</v>
      </c>
    </row>
    <row r="91" spans="2:5">
      <c r="B91" s="1651" t="s">
        <v>85</v>
      </c>
      <c r="C91" s="1652" t="s">
        <v>86</v>
      </c>
      <c r="D91" s="1696">
        <v>501347.69</v>
      </c>
      <c r="E91" s="1717">
        <v>1</v>
      </c>
    </row>
    <row r="92" spans="2:5">
      <c r="B92" s="1654" t="s">
        <v>5</v>
      </c>
      <c r="C92" s="1655" t="s">
        <v>87</v>
      </c>
      <c r="D92" s="1722">
        <v>501347.69</v>
      </c>
      <c r="E92" s="1723">
        <v>1</v>
      </c>
    </row>
    <row r="93" spans="2:5">
      <c r="B93" s="1654" t="s">
        <v>7</v>
      </c>
      <c r="C93" s="1655" t="s">
        <v>88</v>
      </c>
      <c r="D93" s="1679">
        <v>0</v>
      </c>
      <c r="E93" s="1680">
        <v>0</v>
      </c>
    </row>
    <row r="94" spans="2:5" ht="13.5" thickBot="1">
      <c r="B94" s="1656" t="s">
        <v>9</v>
      </c>
      <c r="C94" s="1657" t="s">
        <v>89</v>
      </c>
      <c r="D94" s="1685">
        <v>0</v>
      </c>
      <c r="E94" s="1686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G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6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136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1469834.89</v>
      </c>
      <c r="E9" s="23">
        <f>E10+E11+E12+E13</f>
        <v>9871118.3200000003</v>
      </c>
    </row>
    <row r="10" spans="2:5">
      <c r="B10" s="14" t="s">
        <v>5</v>
      </c>
      <c r="C10" s="93" t="s">
        <v>6</v>
      </c>
      <c r="D10" s="175">
        <v>1469834.89</v>
      </c>
      <c r="E10" s="226">
        <v>9871118.3200000003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1469834.89</v>
      </c>
      <c r="E20" s="229">
        <f>E9-E16</f>
        <v>9871118.3200000003</v>
      </c>
      <c r="F20" s="166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598709.06999999995</v>
      </c>
      <c r="E24" s="23">
        <f>D20</f>
        <v>1469834.89</v>
      </c>
    </row>
    <row r="25" spans="2:7">
      <c r="B25" s="21" t="s">
        <v>25</v>
      </c>
      <c r="C25" s="22" t="s">
        <v>26</v>
      </c>
      <c r="D25" s="95">
        <v>824709.29</v>
      </c>
      <c r="E25" s="110">
        <v>8572082.5899999999</v>
      </c>
      <c r="G25" s="92"/>
    </row>
    <row r="26" spans="2:7">
      <c r="B26" s="24" t="s">
        <v>27</v>
      </c>
      <c r="C26" s="25" t="s">
        <v>28</v>
      </c>
      <c r="D26" s="96">
        <v>1308282.02</v>
      </c>
      <c r="E26" s="111">
        <v>9782639.1600000001</v>
      </c>
    </row>
    <row r="27" spans="2:7">
      <c r="B27" s="26" t="s">
        <v>5</v>
      </c>
      <c r="C27" s="15" t="s">
        <v>29</v>
      </c>
      <c r="D27" s="175">
        <v>747447.44</v>
      </c>
      <c r="E27" s="231">
        <v>2814958.51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560834.57999999996</v>
      </c>
      <c r="E29" s="231">
        <v>6967680.6500000004</v>
      </c>
    </row>
    <row r="30" spans="2:7">
      <c r="B30" s="24" t="s">
        <v>32</v>
      </c>
      <c r="C30" s="27" t="s">
        <v>33</v>
      </c>
      <c r="D30" s="96">
        <v>483572.73</v>
      </c>
      <c r="E30" s="111">
        <v>1210556.57</v>
      </c>
    </row>
    <row r="31" spans="2:7">
      <c r="B31" s="26" t="s">
        <v>5</v>
      </c>
      <c r="C31" s="15" t="s">
        <v>34</v>
      </c>
      <c r="D31" s="175">
        <v>56961.73</v>
      </c>
      <c r="E31" s="231">
        <v>268535.3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1331.29</v>
      </c>
      <c r="E33" s="231">
        <v>3292.19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16799.03</v>
      </c>
      <c r="E35" s="231">
        <v>88761.06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408480.68</v>
      </c>
      <c r="E37" s="231">
        <v>849968.02</v>
      </c>
    </row>
    <row r="38" spans="2:6">
      <c r="B38" s="21" t="s">
        <v>44</v>
      </c>
      <c r="C38" s="22" t="s">
        <v>45</v>
      </c>
      <c r="D38" s="95">
        <v>46416.53</v>
      </c>
      <c r="E38" s="23">
        <v>-170799.16</v>
      </c>
    </row>
    <row r="39" spans="2:6" ht="13.5" thickBot="1">
      <c r="B39" s="30" t="s">
        <v>46</v>
      </c>
      <c r="C39" s="31" t="s">
        <v>47</v>
      </c>
      <c r="D39" s="97">
        <v>1469834.89</v>
      </c>
      <c r="E39" s="242">
        <f>E24+E25+E38</f>
        <v>9871118.3200000003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3924.4171000000001</v>
      </c>
      <c r="E44" s="144">
        <v>9212.3778999999995</v>
      </c>
    </row>
    <row r="45" spans="2:6" ht="13.5" thickBot="1">
      <c r="B45" s="41" t="s">
        <v>7</v>
      </c>
      <c r="C45" s="49" t="s">
        <v>52</v>
      </c>
      <c r="D45" s="143">
        <v>9212.3778999999995</v>
      </c>
      <c r="E45" s="148">
        <v>62203.783000000003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152.56</v>
      </c>
      <c r="E47" s="150">
        <v>159.55000000000001</v>
      </c>
    </row>
    <row r="48" spans="2:6">
      <c r="B48" s="39" t="s">
        <v>7</v>
      </c>
      <c r="C48" s="48" t="s">
        <v>54</v>
      </c>
      <c r="D48" s="160">
        <v>151.03</v>
      </c>
      <c r="E48" s="154">
        <v>158.02000000000001</v>
      </c>
    </row>
    <row r="49" spans="2:5">
      <c r="B49" s="39" t="s">
        <v>9</v>
      </c>
      <c r="C49" s="48" t="s">
        <v>55</v>
      </c>
      <c r="D49" s="160">
        <v>159.55000000000001</v>
      </c>
      <c r="E49" s="154">
        <v>162.41999999999999</v>
      </c>
    </row>
    <row r="50" spans="2:5" ht="13.5" thickBot="1">
      <c r="B50" s="41" t="s">
        <v>11</v>
      </c>
      <c r="C50" s="49" t="s">
        <v>52</v>
      </c>
      <c r="D50" s="143">
        <v>159.55000000000001</v>
      </c>
      <c r="E50" s="152">
        <v>158.69</v>
      </c>
    </row>
    <row r="51" spans="2:5" ht="13.5" thickBot="1">
      <c r="B51" s="32"/>
      <c r="C51" s="33"/>
      <c r="D51" s="153"/>
      <c r="E51" s="153"/>
    </row>
    <row r="52" spans="2:5" ht="16.5" thickBot="1">
      <c r="B52" s="1701"/>
      <c r="C52" s="1702" t="s">
        <v>56</v>
      </c>
      <c r="D52" s="1703"/>
      <c r="E52" s="1693"/>
    </row>
    <row r="53" spans="2:5" ht="23.25" customHeight="1" thickBot="1">
      <c r="B53" s="6368" t="s">
        <v>57</v>
      </c>
      <c r="C53" s="6369"/>
      <c r="D53" s="1704" t="s">
        <v>58</v>
      </c>
      <c r="E53" s="1705" t="s">
        <v>59</v>
      </c>
    </row>
    <row r="54" spans="2:5" ht="13.5" thickBot="1">
      <c r="B54" s="1706" t="s">
        <v>27</v>
      </c>
      <c r="C54" s="1695" t="s">
        <v>60</v>
      </c>
      <c r="D54" s="1730">
        <v>9871118.3200000003</v>
      </c>
      <c r="E54" s="1731">
        <v>1</v>
      </c>
    </row>
    <row r="55" spans="2:5" ht="25.5">
      <c r="B55" s="1707" t="s">
        <v>5</v>
      </c>
      <c r="C55" s="1708" t="s">
        <v>61</v>
      </c>
      <c r="D55" s="1720">
        <v>0</v>
      </c>
      <c r="E55" s="1721">
        <v>0</v>
      </c>
    </row>
    <row r="56" spans="2:5">
      <c r="B56" s="1697" t="s">
        <v>268</v>
      </c>
      <c r="C56" s="245" t="s">
        <v>269</v>
      </c>
      <c r="D56" s="1722">
        <v>0</v>
      </c>
      <c r="E56" s="1723">
        <v>0</v>
      </c>
    </row>
    <row r="57" spans="2:5">
      <c r="B57" s="246" t="s">
        <v>270</v>
      </c>
      <c r="C57" s="245" t="s">
        <v>271</v>
      </c>
      <c r="D57" s="1722">
        <v>0</v>
      </c>
      <c r="E57" s="1723">
        <v>0</v>
      </c>
    </row>
    <row r="58" spans="2:5">
      <c r="B58" s="246" t="s">
        <v>272</v>
      </c>
      <c r="C58" s="245" t="s">
        <v>273</v>
      </c>
      <c r="D58" s="247">
        <v>0</v>
      </c>
      <c r="E58" s="1723">
        <v>0</v>
      </c>
    </row>
    <row r="59" spans="2:5" ht="25.5">
      <c r="B59" s="1697" t="s">
        <v>7</v>
      </c>
      <c r="C59" s="1698" t="s">
        <v>62</v>
      </c>
      <c r="D59" s="1722">
        <v>0</v>
      </c>
      <c r="E59" s="1723">
        <v>0</v>
      </c>
    </row>
    <row r="60" spans="2:5">
      <c r="B60" s="1697" t="s">
        <v>9</v>
      </c>
      <c r="C60" s="1698" t="s">
        <v>63</v>
      </c>
      <c r="D60" s="1722">
        <v>0</v>
      </c>
      <c r="E60" s="1723">
        <v>0</v>
      </c>
    </row>
    <row r="61" spans="2:5" ht="24" customHeight="1">
      <c r="B61" s="1697" t="s">
        <v>274</v>
      </c>
      <c r="C61" s="1698" t="s">
        <v>275</v>
      </c>
      <c r="D61" s="1722">
        <v>0</v>
      </c>
      <c r="E61" s="1723">
        <v>0</v>
      </c>
    </row>
    <row r="62" spans="2:5">
      <c r="B62" s="1697" t="s">
        <v>276</v>
      </c>
      <c r="C62" s="1698" t="s">
        <v>16</v>
      </c>
      <c r="D62" s="1722">
        <v>0</v>
      </c>
      <c r="E62" s="1723">
        <v>0</v>
      </c>
    </row>
    <row r="63" spans="2:5">
      <c r="B63" s="1697" t="s">
        <v>11</v>
      </c>
      <c r="C63" s="1698" t="s">
        <v>64</v>
      </c>
      <c r="D63" s="1722">
        <v>0</v>
      </c>
      <c r="E63" s="1723">
        <v>0</v>
      </c>
    </row>
    <row r="64" spans="2:5">
      <c r="B64" s="1697" t="s">
        <v>13</v>
      </c>
      <c r="C64" s="1698" t="s">
        <v>275</v>
      </c>
      <c r="D64" s="1722">
        <v>0</v>
      </c>
      <c r="E64" s="1723">
        <v>0</v>
      </c>
    </row>
    <row r="65" spans="2:5">
      <c r="B65" s="1697" t="s">
        <v>15</v>
      </c>
      <c r="C65" s="1698" t="s">
        <v>16</v>
      </c>
      <c r="D65" s="1722">
        <v>0</v>
      </c>
      <c r="E65" s="1723">
        <v>0</v>
      </c>
    </row>
    <row r="66" spans="2:5">
      <c r="B66" s="1697" t="s">
        <v>38</v>
      </c>
      <c r="C66" s="1698" t="s">
        <v>65</v>
      </c>
      <c r="D66" s="1722">
        <v>0</v>
      </c>
      <c r="E66" s="1723">
        <v>0</v>
      </c>
    </row>
    <row r="67" spans="2:5">
      <c r="B67" s="1709" t="s">
        <v>40</v>
      </c>
      <c r="C67" s="1710" t="s">
        <v>66</v>
      </c>
      <c r="D67" s="1732">
        <v>9871118.3200000003</v>
      </c>
      <c r="E67" s="1733">
        <v>1</v>
      </c>
    </row>
    <row r="68" spans="2:5">
      <c r="B68" s="1709" t="s">
        <v>277</v>
      </c>
      <c r="C68" s="1710" t="s">
        <v>278</v>
      </c>
      <c r="D68" s="1734">
        <v>9871118.3200000003</v>
      </c>
      <c r="E68" s="1735">
        <v>1</v>
      </c>
    </row>
    <row r="69" spans="2:5">
      <c r="B69" s="1709" t="s">
        <v>279</v>
      </c>
      <c r="C69" s="1710" t="s">
        <v>280</v>
      </c>
      <c r="D69" s="1724">
        <v>0</v>
      </c>
      <c r="E69" s="1725">
        <v>0</v>
      </c>
    </row>
    <row r="70" spans="2:5">
      <c r="B70" s="1709" t="s">
        <v>281</v>
      </c>
      <c r="C70" s="1710" t="s">
        <v>282</v>
      </c>
      <c r="D70" s="1724">
        <v>0</v>
      </c>
      <c r="E70" s="1725">
        <v>0</v>
      </c>
    </row>
    <row r="71" spans="2:5">
      <c r="B71" s="1709" t="s">
        <v>283</v>
      </c>
      <c r="C71" s="1710" t="s">
        <v>284</v>
      </c>
      <c r="D71" s="1724">
        <v>0</v>
      </c>
      <c r="E71" s="1725">
        <v>0</v>
      </c>
    </row>
    <row r="72" spans="2:5" ht="25.5">
      <c r="B72" s="1709" t="s">
        <v>42</v>
      </c>
      <c r="C72" s="1710" t="s">
        <v>67</v>
      </c>
      <c r="D72" s="1724">
        <v>0</v>
      </c>
      <c r="E72" s="1725">
        <v>0</v>
      </c>
    </row>
    <row r="73" spans="2:5">
      <c r="B73" s="1709" t="s">
        <v>285</v>
      </c>
      <c r="C73" s="1710" t="s">
        <v>286</v>
      </c>
      <c r="D73" s="1724">
        <v>0</v>
      </c>
      <c r="E73" s="1725">
        <v>0</v>
      </c>
    </row>
    <row r="74" spans="2:5">
      <c r="B74" s="1709" t="s">
        <v>287</v>
      </c>
      <c r="C74" s="1710" t="s">
        <v>288</v>
      </c>
      <c r="D74" s="1724">
        <v>0</v>
      </c>
      <c r="E74" s="1725">
        <v>0</v>
      </c>
    </row>
    <row r="75" spans="2:5">
      <c r="B75" s="1709" t="s">
        <v>289</v>
      </c>
      <c r="C75" s="1710" t="s">
        <v>290</v>
      </c>
      <c r="D75" s="1722">
        <v>0</v>
      </c>
      <c r="E75" s="1725">
        <v>0</v>
      </c>
    </row>
    <row r="76" spans="2:5">
      <c r="B76" s="1709" t="s">
        <v>291</v>
      </c>
      <c r="C76" s="1710" t="s">
        <v>292</v>
      </c>
      <c r="D76" s="1724">
        <v>0</v>
      </c>
      <c r="E76" s="1725">
        <v>0</v>
      </c>
    </row>
    <row r="77" spans="2:5">
      <c r="B77" s="1709" t="s">
        <v>293</v>
      </c>
      <c r="C77" s="1710" t="s">
        <v>294</v>
      </c>
      <c r="D77" s="1724">
        <v>0</v>
      </c>
      <c r="E77" s="1725">
        <v>0</v>
      </c>
    </row>
    <row r="78" spans="2:5">
      <c r="B78" s="1709" t="s">
        <v>68</v>
      </c>
      <c r="C78" s="1710" t="s">
        <v>69</v>
      </c>
      <c r="D78" s="1724">
        <v>0</v>
      </c>
      <c r="E78" s="1725">
        <v>0</v>
      </c>
    </row>
    <row r="79" spans="2:5">
      <c r="B79" s="1697" t="s">
        <v>70</v>
      </c>
      <c r="C79" s="1698" t="s">
        <v>71</v>
      </c>
      <c r="D79" s="1722">
        <v>0</v>
      </c>
      <c r="E79" s="1723">
        <v>0</v>
      </c>
    </row>
    <row r="80" spans="2:5">
      <c r="B80" s="1697" t="s">
        <v>295</v>
      </c>
      <c r="C80" s="1698" t="s">
        <v>296</v>
      </c>
      <c r="D80" s="1722">
        <v>0</v>
      </c>
      <c r="E80" s="1723">
        <v>0</v>
      </c>
    </row>
    <row r="81" spans="2:5">
      <c r="B81" s="1697" t="s">
        <v>297</v>
      </c>
      <c r="C81" s="1698" t="s">
        <v>298</v>
      </c>
      <c r="D81" s="1722">
        <v>0</v>
      </c>
      <c r="E81" s="1723">
        <v>0</v>
      </c>
    </row>
    <row r="82" spans="2:5">
      <c r="B82" s="1697" t="s">
        <v>299</v>
      </c>
      <c r="C82" s="1698" t="s">
        <v>300</v>
      </c>
      <c r="D82" s="1722">
        <v>0</v>
      </c>
      <c r="E82" s="1723">
        <v>0</v>
      </c>
    </row>
    <row r="83" spans="2:5">
      <c r="B83" s="1697" t="s">
        <v>301</v>
      </c>
      <c r="C83" s="1698" t="s">
        <v>302</v>
      </c>
      <c r="D83" s="1722">
        <v>0</v>
      </c>
      <c r="E83" s="1723">
        <v>0</v>
      </c>
    </row>
    <row r="84" spans="2:5">
      <c r="B84" s="1697" t="s">
        <v>72</v>
      </c>
      <c r="C84" s="1698" t="s">
        <v>73</v>
      </c>
      <c r="D84" s="1722">
        <v>0</v>
      </c>
      <c r="E84" s="1723">
        <v>0</v>
      </c>
    </row>
    <row r="85" spans="2:5">
      <c r="B85" s="1697" t="s">
        <v>74</v>
      </c>
      <c r="C85" s="1698" t="s">
        <v>75</v>
      </c>
      <c r="D85" s="1722">
        <v>0</v>
      </c>
      <c r="E85" s="1723">
        <v>0</v>
      </c>
    </row>
    <row r="86" spans="2:5" ht="13.5" thickBot="1">
      <c r="B86" s="1711" t="s">
        <v>76</v>
      </c>
      <c r="C86" s="1712" t="s">
        <v>77</v>
      </c>
      <c r="D86" s="1726">
        <v>0</v>
      </c>
      <c r="E86" s="1727">
        <v>0</v>
      </c>
    </row>
    <row r="87" spans="2:5" ht="26.25" thickBot="1">
      <c r="B87" s="1713" t="s">
        <v>32</v>
      </c>
      <c r="C87" s="1714" t="s">
        <v>78</v>
      </c>
      <c r="D87" s="1715">
        <v>0</v>
      </c>
      <c r="E87" s="1716">
        <v>0</v>
      </c>
    </row>
    <row r="88" spans="2:5" ht="13.5" thickBot="1">
      <c r="B88" s="1694" t="s">
        <v>79</v>
      </c>
      <c r="C88" s="1695" t="s">
        <v>80</v>
      </c>
      <c r="D88" s="1696">
        <v>0</v>
      </c>
      <c r="E88" s="1717">
        <v>0</v>
      </c>
    </row>
    <row r="89" spans="2:5" ht="13.5" thickBot="1">
      <c r="B89" s="1694" t="s">
        <v>81</v>
      </c>
      <c r="C89" s="1695" t="s">
        <v>82</v>
      </c>
      <c r="D89" s="1696">
        <v>0</v>
      </c>
      <c r="E89" s="1718">
        <v>0</v>
      </c>
    </row>
    <row r="90" spans="2:5" ht="13.5" thickBot="1">
      <c r="B90" s="1694" t="s">
        <v>83</v>
      </c>
      <c r="C90" s="1695" t="s">
        <v>84</v>
      </c>
      <c r="D90" s="1696">
        <v>0</v>
      </c>
      <c r="E90" s="1719">
        <v>0</v>
      </c>
    </row>
    <row r="91" spans="2:5">
      <c r="B91" s="1694" t="s">
        <v>85</v>
      </c>
      <c r="C91" s="1695" t="s">
        <v>86</v>
      </c>
      <c r="D91" s="1739">
        <v>9871118.3200000003</v>
      </c>
      <c r="E91" s="1760">
        <v>1</v>
      </c>
    </row>
    <row r="92" spans="2:5">
      <c r="B92" s="1697" t="s">
        <v>5</v>
      </c>
      <c r="C92" s="1698" t="s">
        <v>87</v>
      </c>
      <c r="D92" s="1765">
        <v>9871118.3200000003</v>
      </c>
      <c r="E92" s="1766">
        <v>1</v>
      </c>
    </row>
    <row r="93" spans="2:5">
      <c r="B93" s="1697" t="s">
        <v>7</v>
      </c>
      <c r="C93" s="1698" t="s">
        <v>88</v>
      </c>
      <c r="D93" s="1722">
        <v>0</v>
      </c>
      <c r="E93" s="1723">
        <v>0</v>
      </c>
    </row>
    <row r="94" spans="2:5" ht="13.5" thickBot="1">
      <c r="B94" s="1699" t="s">
        <v>9</v>
      </c>
      <c r="C94" s="1700" t="s">
        <v>89</v>
      </c>
      <c r="D94" s="1728">
        <v>0</v>
      </c>
      <c r="E94" s="1729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G94"/>
  <sheetViews>
    <sheetView topLeftCell="A67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710937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134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390178.54</v>
      </c>
      <c r="E9" s="23">
        <f>E10+E11+E12+E13</f>
        <v>563116.12</v>
      </c>
    </row>
    <row r="10" spans="2:5">
      <c r="B10" s="14" t="s">
        <v>5</v>
      </c>
      <c r="C10" s="93" t="s">
        <v>6</v>
      </c>
      <c r="D10" s="175">
        <v>390178.54</v>
      </c>
      <c r="E10" s="226">
        <v>563116.12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390178.54</v>
      </c>
      <c r="E20" s="229">
        <f>E9-E16</f>
        <v>563116.12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199338.94</v>
      </c>
      <c r="E24" s="23">
        <f>D20</f>
        <v>390178.54</v>
      </c>
    </row>
    <row r="25" spans="2:7">
      <c r="B25" s="21" t="s">
        <v>25</v>
      </c>
      <c r="C25" s="22" t="s">
        <v>26</v>
      </c>
      <c r="D25" s="95">
        <v>198682.41</v>
      </c>
      <c r="E25" s="110">
        <v>203623.54</v>
      </c>
      <c r="G25" s="92"/>
    </row>
    <row r="26" spans="2:7">
      <c r="B26" s="24" t="s">
        <v>27</v>
      </c>
      <c r="C26" s="25" t="s">
        <v>28</v>
      </c>
      <c r="D26" s="96">
        <v>260385.52</v>
      </c>
      <c r="E26" s="111">
        <v>241119.8</v>
      </c>
    </row>
    <row r="27" spans="2:7">
      <c r="B27" s="26" t="s">
        <v>5</v>
      </c>
      <c r="C27" s="15" t="s">
        <v>29</v>
      </c>
      <c r="D27" s="175">
        <v>253368.62</v>
      </c>
      <c r="E27" s="231">
        <v>241119.8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7016.9</v>
      </c>
      <c r="E29" s="231"/>
    </row>
    <row r="30" spans="2:7">
      <c r="B30" s="24" t="s">
        <v>32</v>
      </c>
      <c r="C30" s="27" t="s">
        <v>33</v>
      </c>
      <c r="D30" s="96">
        <v>61703.11</v>
      </c>
      <c r="E30" s="111">
        <v>37496.26</v>
      </c>
    </row>
    <row r="31" spans="2:7">
      <c r="B31" s="26" t="s">
        <v>5</v>
      </c>
      <c r="C31" s="15" t="s">
        <v>34</v>
      </c>
      <c r="D31" s="175"/>
      <c r="E31" s="231">
        <v>19590.330000000002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445.55</v>
      </c>
      <c r="E33" s="231">
        <v>469.98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5189.1400000000003</v>
      </c>
      <c r="E35" s="231">
        <v>7893.09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56068.42</v>
      </c>
      <c r="E37" s="231">
        <v>9542.86</v>
      </c>
    </row>
    <row r="38" spans="2:6">
      <c r="B38" s="21" t="s">
        <v>44</v>
      </c>
      <c r="C38" s="22" t="s">
        <v>45</v>
      </c>
      <c r="D38" s="95">
        <v>-7842.81</v>
      </c>
      <c r="E38" s="23">
        <v>-30685.96</v>
      </c>
    </row>
    <row r="39" spans="2:6" ht="13.5" thickBot="1">
      <c r="B39" s="30" t="s">
        <v>46</v>
      </c>
      <c r="C39" s="31" t="s">
        <v>47</v>
      </c>
      <c r="D39" s="97">
        <v>390178.54</v>
      </c>
      <c r="E39" s="242">
        <f>E24+E25+E38</f>
        <v>563116.12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1779.3353999999999</v>
      </c>
      <c r="E44" s="144">
        <v>3556.7779</v>
      </c>
    </row>
    <row r="45" spans="2:6" ht="13.5" thickBot="1">
      <c r="B45" s="41" t="s">
        <v>7</v>
      </c>
      <c r="C45" s="49" t="s">
        <v>52</v>
      </c>
      <c r="D45" s="143">
        <v>3556.7779</v>
      </c>
      <c r="E45" s="148">
        <v>5409.3768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112.03</v>
      </c>
      <c r="E47" s="150">
        <v>109.7</v>
      </c>
    </row>
    <row r="48" spans="2:6">
      <c r="B48" s="39" t="s">
        <v>7</v>
      </c>
      <c r="C48" s="48" t="s">
        <v>54</v>
      </c>
      <c r="D48" s="160">
        <v>108.21</v>
      </c>
      <c r="E48" s="154">
        <v>101.26</v>
      </c>
    </row>
    <row r="49" spans="2:5">
      <c r="B49" s="39" t="s">
        <v>9</v>
      </c>
      <c r="C49" s="48" t="s">
        <v>55</v>
      </c>
      <c r="D49" s="160">
        <v>113.17</v>
      </c>
      <c r="E49" s="154">
        <v>116.61</v>
      </c>
    </row>
    <row r="50" spans="2:5" ht="13.5" thickBot="1">
      <c r="B50" s="41" t="s">
        <v>11</v>
      </c>
      <c r="C50" s="49" t="s">
        <v>52</v>
      </c>
      <c r="D50" s="143">
        <v>109.7</v>
      </c>
      <c r="E50" s="152">
        <v>104.1</v>
      </c>
    </row>
    <row r="51" spans="2:5" ht="13.5" thickBot="1">
      <c r="B51" s="32"/>
      <c r="C51" s="33"/>
      <c r="D51" s="153"/>
      <c r="E51" s="153"/>
    </row>
    <row r="52" spans="2:5" ht="16.5" thickBot="1">
      <c r="B52" s="1744"/>
      <c r="C52" s="1745" t="s">
        <v>56</v>
      </c>
      <c r="D52" s="1746"/>
      <c r="E52" s="1736"/>
    </row>
    <row r="53" spans="2:5" ht="23.25" customHeight="1" thickBot="1">
      <c r="B53" s="6368" t="s">
        <v>57</v>
      </c>
      <c r="C53" s="6369"/>
      <c r="D53" s="1747" t="s">
        <v>58</v>
      </c>
      <c r="E53" s="1748" t="s">
        <v>59</v>
      </c>
    </row>
    <row r="54" spans="2:5" ht="13.5" thickBot="1">
      <c r="B54" s="1749" t="s">
        <v>27</v>
      </c>
      <c r="C54" s="1738" t="s">
        <v>60</v>
      </c>
      <c r="D54" s="1773">
        <v>563116.12</v>
      </c>
      <c r="E54" s="1774">
        <v>1</v>
      </c>
    </row>
    <row r="55" spans="2:5" ht="25.5">
      <c r="B55" s="1750" t="s">
        <v>5</v>
      </c>
      <c r="C55" s="1751" t="s">
        <v>61</v>
      </c>
      <c r="D55" s="1763">
        <v>0</v>
      </c>
      <c r="E55" s="1764">
        <v>0</v>
      </c>
    </row>
    <row r="56" spans="2:5">
      <c r="B56" s="1740" t="s">
        <v>268</v>
      </c>
      <c r="C56" s="245" t="s">
        <v>269</v>
      </c>
      <c r="D56" s="1765">
        <v>0</v>
      </c>
      <c r="E56" s="1766">
        <v>0</v>
      </c>
    </row>
    <row r="57" spans="2:5">
      <c r="B57" s="246" t="s">
        <v>270</v>
      </c>
      <c r="C57" s="245" t="s">
        <v>271</v>
      </c>
      <c r="D57" s="1765">
        <v>0</v>
      </c>
      <c r="E57" s="1766">
        <v>0</v>
      </c>
    </row>
    <row r="58" spans="2:5">
      <c r="B58" s="246" t="s">
        <v>272</v>
      </c>
      <c r="C58" s="245" t="s">
        <v>273</v>
      </c>
      <c r="D58" s="247">
        <v>0</v>
      </c>
      <c r="E58" s="1766">
        <v>0</v>
      </c>
    </row>
    <row r="59" spans="2:5" ht="25.5">
      <c r="B59" s="1740" t="s">
        <v>7</v>
      </c>
      <c r="C59" s="1741" t="s">
        <v>62</v>
      </c>
      <c r="D59" s="1765">
        <v>0</v>
      </c>
      <c r="E59" s="1766">
        <v>0</v>
      </c>
    </row>
    <row r="60" spans="2:5">
      <c r="B60" s="1740" t="s">
        <v>9</v>
      </c>
      <c r="C60" s="1741" t="s">
        <v>63</v>
      </c>
      <c r="D60" s="1765">
        <v>0</v>
      </c>
      <c r="E60" s="1766">
        <v>0</v>
      </c>
    </row>
    <row r="61" spans="2:5" ht="24" customHeight="1">
      <c r="B61" s="1740" t="s">
        <v>274</v>
      </c>
      <c r="C61" s="1741" t="s">
        <v>275</v>
      </c>
      <c r="D61" s="1765">
        <v>0</v>
      </c>
      <c r="E61" s="1766">
        <v>0</v>
      </c>
    </row>
    <row r="62" spans="2:5">
      <c r="B62" s="1740" t="s">
        <v>276</v>
      </c>
      <c r="C62" s="1741" t="s">
        <v>16</v>
      </c>
      <c r="D62" s="1765">
        <v>0</v>
      </c>
      <c r="E62" s="1766">
        <v>0</v>
      </c>
    </row>
    <row r="63" spans="2:5">
      <c r="B63" s="1740" t="s">
        <v>11</v>
      </c>
      <c r="C63" s="1741" t="s">
        <v>64</v>
      </c>
      <c r="D63" s="1765">
        <v>0</v>
      </c>
      <c r="E63" s="1766">
        <v>0</v>
      </c>
    </row>
    <row r="64" spans="2:5">
      <c r="B64" s="1740" t="s">
        <v>13</v>
      </c>
      <c r="C64" s="1741" t="s">
        <v>275</v>
      </c>
      <c r="D64" s="1765">
        <v>0</v>
      </c>
      <c r="E64" s="1766">
        <v>0</v>
      </c>
    </row>
    <row r="65" spans="2:5">
      <c r="B65" s="1740" t="s">
        <v>15</v>
      </c>
      <c r="C65" s="1741" t="s">
        <v>16</v>
      </c>
      <c r="D65" s="1765">
        <v>0</v>
      </c>
      <c r="E65" s="1766">
        <v>0</v>
      </c>
    </row>
    <row r="66" spans="2:5">
      <c r="B66" s="1740" t="s">
        <v>38</v>
      </c>
      <c r="C66" s="1741" t="s">
        <v>65</v>
      </c>
      <c r="D66" s="1765">
        <v>0</v>
      </c>
      <c r="E66" s="1766">
        <v>0</v>
      </c>
    </row>
    <row r="67" spans="2:5">
      <c r="B67" s="1752" t="s">
        <v>40</v>
      </c>
      <c r="C67" s="1753" t="s">
        <v>66</v>
      </c>
      <c r="D67" s="1775">
        <v>563116.12</v>
      </c>
      <c r="E67" s="1776">
        <v>1</v>
      </c>
    </row>
    <row r="68" spans="2:5">
      <c r="B68" s="1752" t="s">
        <v>277</v>
      </c>
      <c r="C68" s="1753" t="s">
        <v>278</v>
      </c>
      <c r="D68" s="1777">
        <v>563116.12</v>
      </c>
      <c r="E68" s="1778">
        <v>1</v>
      </c>
    </row>
    <row r="69" spans="2:5">
      <c r="B69" s="1752" t="s">
        <v>279</v>
      </c>
      <c r="C69" s="1753" t="s">
        <v>280</v>
      </c>
      <c r="D69" s="1767">
        <v>0</v>
      </c>
      <c r="E69" s="1768">
        <v>0</v>
      </c>
    </row>
    <row r="70" spans="2:5">
      <c r="B70" s="1752" t="s">
        <v>281</v>
      </c>
      <c r="C70" s="1753" t="s">
        <v>282</v>
      </c>
      <c r="D70" s="1767">
        <v>0</v>
      </c>
      <c r="E70" s="1768">
        <v>0</v>
      </c>
    </row>
    <row r="71" spans="2:5">
      <c r="B71" s="1752" t="s">
        <v>283</v>
      </c>
      <c r="C71" s="1753" t="s">
        <v>284</v>
      </c>
      <c r="D71" s="1767">
        <v>0</v>
      </c>
      <c r="E71" s="1768">
        <v>0</v>
      </c>
    </row>
    <row r="72" spans="2:5" ht="25.5">
      <c r="B72" s="1752" t="s">
        <v>42</v>
      </c>
      <c r="C72" s="1753" t="s">
        <v>67</v>
      </c>
      <c r="D72" s="1767">
        <v>0</v>
      </c>
      <c r="E72" s="1768">
        <v>0</v>
      </c>
    </row>
    <row r="73" spans="2:5">
      <c r="B73" s="1752" t="s">
        <v>285</v>
      </c>
      <c r="C73" s="1753" t="s">
        <v>286</v>
      </c>
      <c r="D73" s="1767">
        <v>0</v>
      </c>
      <c r="E73" s="1768">
        <v>0</v>
      </c>
    </row>
    <row r="74" spans="2:5">
      <c r="B74" s="1752" t="s">
        <v>287</v>
      </c>
      <c r="C74" s="1753" t="s">
        <v>288</v>
      </c>
      <c r="D74" s="1767">
        <v>0</v>
      </c>
      <c r="E74" s="1768">
        <v>0</v>
      </c>
    </row>
    <row r="75" spans="2:5">
      <c r="B75" s="1752" t="s">
        <v>289</v>
      </c>
      <c r="C75" s="1753" t="s">
        <v>290</v>
      </c>
      <c r="D75" s="1765">
        <v>0</v>
      </c>
      <c r="E75" s="1768">
        <v>0</v>
      </c>
    </row>
    <row r="76" spans="2:5">
      <c r="B76" s="1752" t="s">
        <v>291</v>
      </c>
      <c r="C76" s="1753" t="s">
        <v>292</v>
      </c>
      <c r="D76" s="1767">
        <v>0</v>
      </c>
      <c r="E76" s="1768">
        <v>0</v>
      </c>
    </row>
    <row r="77" spans="2:5">
      <c r="B77" s="1752" t="s">
        <v>293</v>
      </c>
      <c r="C77" s="1753" t="s">
        <v>294</v>
      </c>
      <c r="D77" s="1767">
        <v>0</v>
      </c>
      <c r="E77" s="1768">
        <v>0</v>
      </c>
    </row>
    <row r="78" spans="2:5">
      <c r="B78" s="1752" t="s">
        <v>68</v>
      </c>
      <c r="C78" s="1753" t="s">
        <v>69</v>
      </c>
      <c r="D78" s="1767">
        <v>0</v>
      </c>
      <c r="E78" s="1768">
        <v>0</v>
      </c>
    </row>
    <row r="79" spans="2:5">
      <c r="B79" s="1740" t="s">
        <v>70</v>
      </c>
      <c r="C79" s="1741" t="s">
        <v>71</v>
      </c>
      <c r="D79" s="1765">
        <v>0</v>
      </c>
      <c r="E79" s="1766">
        <v>0</v>
      </c>
    </row>
    <row r="80" spans="2:5">
      <c r="B80" s="1740" t="s">
        <v>295</v>
      </c>
      <c r="C80" s="1741" t="s">
        <v>296</v>
      </c>
      <c r="D80" s="1765">
        <v>0</v>
      </c>
      <c r="E80" s="1766">
        <v>0</v>
      </c>
    </row>
    <row r="81" spans="2:5">
      <c r="B81" s="1740" t="s">
        <v>297</v>
      </c>
      <c r="C81" s="1741" t="s">
        <v>298</v>
      </c>
      <c r="D81" s="1765">
        <v>0</v>
      </c>
      <c r="E81" s="1766">
        <v>0</v>
      </c>
    </row>
    <row r="82" spans="2:5">
      <c r="B82" s="1740" t="s">
        <v>299</v>
      </c>
      <c r="C82" s="1741" t="s">
        <v>300</v>
      </c>
      <c r="D82" s="1765">
        <v>0</v>
      </c>
      <c r="E82" s="1766">
        <v>0</v>
      </c>
    </row>
    <row r="83" spans="2:5">
      <c r="B83" s="1740" t="s">
        <v>301</v>
      </c>
      <c r="C83" s="1741" t="s">
        <v>302</v>
      </c>
      <c r="D83" s="1765">
        <v>0</v>
      </c>
      <c r="E83" s="1766">
        <v>0</v>
      </c>
    </row>
    <row r="84" spans="2:5">
      <c r="B84" s="1740" t="s">
        <v>72</v>
      </c>
      <c r="C84" s="1741" t="s">
        <v>73</v>
      </c>
      <c r="D84" s="1765">
        <v>0</v>
      </c>
      <c r="E84" s="1766">
        <v>0</v>
      </c>
    </row>
    <row r="85" spans="2:5">
      <c r="B85" s="1740" t="s">
        <v>74</v>
      </c>
      <c r="C85" s="1741" t="s">
        <v>75</v>
      </c>
      <c r="D85" s="1765">
        <v>0</v>
      </c>
      <c r="E85" s="1766">
        <v>0</v>
      </c>
    </row>
    <row r="86" spans="2:5" ht="13.5" thickBot="1">
      <c r="B86" s="1754" t="s">
        <v>76</v>
      </c>
      <c r="C86" s="1755" t="s">
        <v>77</v>
      </c>
      <c r="D86" s="1769">
        <v>0</v>
      </c>
      <c r="E86" s="1770">
        <v>0</v>
      </c>
    </row>
    <row r="87" spans="2:5" ht="26.25" thickBot="1">
      <c r="B87" s="1756" t="s">
        <v>32</v>
      </c>
      <c r="C87" s="1757" t="s">
        <v>78</v>
      </c>
      <c r="D87" s="1758">
        <v>0</v>
      </c>
      <c r="E87" s="1759">
        <v>0</v>
      </c>
    </row>
    <row r="88" spans="2:5" ht="13.5" thickBot="1">
      <c r="B88" s="1737" t="s">
        <v>79</v>
      </c>
      <c r="C88" s="1738" t="s">
        <v>80</v>
      </c>
      <c r="D88" s="1739">
        <v>0</v>
      </c>
      <c r="E88" s="1760">
        <v>0</v>
      </c>
    </row>
    <row r="89" spans="2:5" ht="13.5" thickBot="1">
      <c r="B89" s="1737" t="s">
        <v>81</v>
      </c>
      <c r="C89" s="1738" t="s">
        <v>82</v>
      </c>
      <c r="D89" s="1739">
        <v>0</v>
      </c>
      <c r="E89" s="1761">
        <v>0</v>
      </c>
    </row>
    <row r="90" spans="2:5" ht="13.5" thickBot="1">
      <c r="B90" s="1737" t="s">
        <v>83</v>
      </c>
      <c r="C90" s="1738" t="s">
        <v>84</v>
      </c>
      <c r="D90" s="1739">
        <v>0</v>
      </c>
      <c r="E90" s="1762">
        <v>0</v>
      </c>
    </row>
    <row r="91" spans="2:5">
      <c r="B91" s="1737" t="s">
        <v>85</v>
      </c>
      <c r="C91" s="1738" t="s">
        <v>86</v>
      </c>
      <c r="D91" s="1782">
        <v>563116.12</v>
      </c>
      <c r="E91" s="1805">
        <v>1</v>
      </c>
    </row>
    <row r="92" spans="2:5">
      <c r="B92" s="1740" t="s">
        <v>5</v>
      </c>
      <c r="C92" s="1741" t="s">
        <v>87</v>
      </c>
      <c r="D92" s="1810">
        <v>563116.12</v>
      </c>
      <c r="E92" s="1811">
        <v>1</v>
      </c>
    </row>
    <row r="93" spans="2:5">
      <c r="B93" s="1740" t="s">
        <v>7</v>
      </c>
      <c r="C93" s="1741" t="s">
        <v>88</v>
      </c>
      <c r="D93" s="1765">
        <v>0</v>
      </c>
      <c r="E93" s="1766">
        <v>0</v>
      </c>
    </row>
    <row r="94" spans="2:5" ht="13.5" thickBot="1">
      <c r="B94" s="1742" t="s">
        <v>9</v>
      </c>
      <c r="C94" s="1743" t="s">
        <v>89</v>
      </c>
      <c r="D94" s="1771">
        <v>0</v>
      </c>
      <c r="E94" s="1772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3" bottom="0.54" header="0.5" footer="0.5"/>
  <pageSetup paperSize="9" scale="7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G94"/>
  <sheetViews>
    <sheetView topLeftCell="A49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710937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133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132317.41</v>
      </c>
      <c r="E9" s="23"/>
    </row>
    <row r="10" spans="2:5">
      <c r="B10" s="14" t="s">
        <v>5</v>
      </c>
      <c r="C10" s="93" t="s">
        <v>6</v>
      </c>
      <c r="D10" s="175">
        <v>132317.41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132317.41</v>
      </c>
      <c r="E20" s="229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87628.19</v>
      </c>
      <c r="E24" s="23">
        <f>D20</f>
        <v>132317.41</v>
      </c>
    </row>
    <row r="25" spans="2:7">
      <c r="B25" s="21" t="s">
        <v>25</v>
      </c>
      <c r="C25" s="22" t="s">
        <v>26</v>
      </c>
      <c r="D25" s="95">
        <v>53047</v>
      </c>
      <c r="E25" s="110">
        <v>-131026.72</v>
      </c>
      <c r="F25" s="50"/>
      <c r="G25" s="92"/>
    </row>
    <row r="26" spans="2:7">
      <c r="B26" s="24" t="s">
        <v>27</v>
      </c>
      <c r="C26" s="25" t="s">
        <v>28</v>
      </c>
      <c r="D26" s="96">
        <v>62133.36</v>
      </c>
      <c r="E26" s="111">
        <v>75878.02</v>
      </c>
    </row>
    <row r="27" spans="2:7">
      <c r="B27" s="26" t="s">
        <v>5</v>
      </c>
      <c r="C27" s="15" t="s">
        <v>29</v>
      </c>
      <c r="D27" s="175">
        <v>62133.36</v>
      </c>
      <c r="E27" s="231">
        <v>9389.35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66488.67</v>
      </c>
    </row>
    <row r="30" spans="2:7">
      <c r="B30" s="24" t="s">
        <v>32</v>
      </c>
      <c r="C30" s="27" t="s">
        <v>33</v>
      </c>
      <c r="D30" s="96">
        <v>9086.36</v>
      </c>
      <c r="E30" s="111">
        <v>206904.74</v>
      </c>
      <c r="F30" s="50"/>
    </row>
    <row r="31" spans="2:7">
      <c r="B31" s="26" t="s">
        <v>5</v>
      </c>
      <c r="C31" s="15" t="s">
        <v>34</v>
      </c>
      <c r="D31" s="175">
        <v>826.35</v>
      </c>
      <c r="E31" s="231">
        <v>6928.49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455.34</v>
      </c>
      <c r="E33" s="231">
        <v>290.22000000000003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1857.5</v>
      </c>
      <c r="E35" s="231">
        <v>1643.18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5947.17</v>
      </c>
      <c r="E37" s="231">
        <v>198042.85</v>
      </c>
    </row>
    <row r="38" spans="2:6">
      <c r="B38" s="21" t="s">
        <v>44</v>
      </c>
      <c r="C38" s="22" t="s">
        <v>45</v>
      </c>
      <c r="D38" s="95">
        <v>-8357.7800000000007</v>
      </c>
      <c r="E38" s="23">
        <v>-1290.69</v>
      </c>
    </row>
    <row r="39" spans="2:6" ht="13.5" thickBot="1">
      <c r="B39" s="30" t="s">
        <v>46</v>
      </c>
      <c r="C39" s="31" t="s">
        <v>47</v>
      </c>
      <c r="D39" s="97">
        <v>132317.41</v>
      </c>
      <c r="E39" s="242">
        <v>0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857.92240000000004</v>
      </c>
      <c r="E44" s="144">
        <v>1391.0577000000001</v>
      </c>
    </row>
    <row r="45" spans="2:6" ht="13.5" thickBot="1">
      <c r="B45" s="41" t="s">
        <v>7</v>
      </c>
      <c r="C45" s="49" t="s">
        <v>52</v>
      </c>
      <c r="D45" s="143">
        <v>1391.0577000000001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102.14</v>
      </c>
      <c r="E47" s="150">
        <v>95.12</v>
      </c>
    </row>
    <row r="48" spans="2:6">
      <c r="B48" s="39" t="s">
        <v>7</v>
      </c>
      <c r="C48" s="48" t="s">
        <v>54</v>
      </c>
      <c r="D48" s="160">
        <v>93.71</v>
      </c>
      <c r="E48" s="154">
        <v>92.84</v>
      </c>
    </row>
    <row r="49" spans="2:5">
      <c r="B49" s="39" t="s">
        <v>9</v>
      </c>
      <c r="C49" s="48" t="s">
        <v>55</v>
      </c>
      <c r="D49" s="160">
        <v>105.59</v>
      </c>
      <c r="E49" s="154">
        <v>107.75</v>
      </c>
    </row>
    <row r="50" spans="2:5" ht="13.5" thickBot="1">
      <c r="B50" s="41" t="s">
        <v>11</v>
      </c>
      <c r="C50" s="49" t="s">
        <v>52</v>
      </c>
      <c r="D50" s="143">
        <v>95.12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1787"/>
      <c r="C52" s="1788" t="s">
        <v>56</v>
      </c>
      <c r="D52" s="1789"/>
      <c r="E52" s="1779"/>
    </row>
    <row r="53" spans="2:5" ht="23.25" customHeight="1" thickBot="1">
      <c r="B53" s="6368" t="s">
        <v>57</v>
      </c>
      <c r="C53" s="6369"/>
      <c r="D53" s="1790" t="s">
        <v>58</v>
      </c>
      <c r="E53" s="1791" t="s">
        <v>59</v>
      </c>
    </row>
    <row r="54" spans="2:5" ht="13.5" thickBot="1">
      <c r="B54" s="1792" t="s">
        <v>27</v>
      </c>
      <c r="C54" s="1781" t="s">
        <v>60</v>
      </c>
      <c r="D54" s="1793">
        <v>0</v>
      </c>
      <c r="E54" s="1794">
        <v>0</v>
      </c>
    </row>
    <row r="55" spans="2:5" ht="25.5">
      <c r="B55" s="1795" t="s">
        <v>5</v>
      </c>
      <c r="C55" s="1796" t="s">
        <v>61</v>
      </c>
      <c r="D55" s="1808">
        <v>0</v>
      </c>
      <c r="E55" s="1809">
        <v>0</v>
      </c>
    </row>
    <row r="56" spans="2:5">
      <c r="B56" s="1783" t="s">
        <v>268</v>
      </c>
      <c r="C56" s="245" t="s">
        <v>269</v>
      </c>
      <c r="D56" s="1810">
        <v>0</v>
      </c>
      <c r="E56" s="1811">
        <v>0</v>
      </c>
    </row>
    <row r="57" spans="2:5">
      <c r="B57" s="246" t="s">
        <v>270</v>
      </c>
      <c r="C57" s="245" t="s">
        <v>271</v>
      </c>
      <c r="D57" s="1810">
        <v>0</v>
      </c>
      <c r="E57" s="1811">
        <v>0</v>
      </c>
    </row>
    <row r="58" spans="2:5">
      <c r="B58" s="246" t="s">
        <v>272</v>
      </c>
      <c r="C58" s="245" t="s">
        <v>273</v>
      </c>
      <c r="D58" s="247">
        <v>0</v>
      </c>
      <c r="E58" s="1811">
        <v>0</v>
      </c>
    </row>
    <row r="59" spans="2:5" ht="25.5">
      <c r="B59" s="1783" t="s">
        <v>7</v>
      </c>
      <c r="C59" s="1784" t="s">
        <v>62</v>
      </c>
      <c r="D59" s="1810">
        <v>0</v>
      </c>
      <c r="E59" s="1811">
        <v>0</v>
      </c>
    </row>
    <row r="60" spans="2:5">
      <c r="B60" s="1783" t="s">
        <v>9</v>
      </c>
      <c r="C60" s="1784" t="s">
        <v>63</v>
      </c>
      <c r="D60" s="1810">
        <v>0</v>
      </c>
      <c r="E60" s="1811">
        <v>0</v>
      </c>
    </row>
    <row r="61" spans="2:5" ht="24" customHeight="1">
      <c r="B61" s="1783" t="s">
        <v>274</v>
      </c>
      <c r="C61" s="1784" t="s">
        <v>275</v>
      </c>
      <c r="D61" s="1810">
        <v>0</v>
      </c>
      <c r="E61" s="1811">
        <v>0</v>
      </c>
    </row>
    <row r="62" spans="2:5">
      <c r="B62" s="1783" t="s">
        <v>276</v>
      </c>
      <c r="C62" s="1784" t="s">
        <v>16</v>
      </c>
      <c r="D62" s="1810">
        <v>0</v>
      </c>
      <c r="E62" s="1811">
        <v>0</v>
      </c>
    </row>
    <row r="63" spans="2:5">
      <c r="B63" s="1783" t="s">
        <v>11</v>
      </c>
      <c r="C63" s="1784" t="s">
        <v>64</v>
      </c>
      <c r="D63" s="1810">
        <v>0</v>
      </c>
      <c r="E63" s="1811">
        <v>0</v>
      </c>
    </row>
    <row r="64" spans="2:5">
      <c r="B64" s="1783" t="s">
        <v>13</v>
      </c>
      <c r="C64" s="1784" t="s">
        <v>275</v>
      </c>
      <c r="D64" s="1810">
        <v>0</v>
      </c>
      <c r="E64" s="1811">
        <v>0</v>
      </c>
    </row>
    <row r="65" spans="2:5">
      <c r="B65" s="1783" t="s">
        <v>15</v>
      </c>
      <c r="C65" s="1784" t="s">
        <v>16</v>
      </c>
      <c r="D65" s="1810">
        <v>0</v>
      </c>
      <c r="E65" s="1811">
        <v>0</v>
      </c>
    </row>
    <row r="66" spans="2:5">
      <c r="B66" s="1783" t="s">
        <v>38</v>
      </c>
      <c r="C66" s="1784" t="s">
        <v>65</v>
      </c>
      <c r="D66" s="1810">
        <v>0</v>
      </c>
      <c r="E66" s="1811">
        <v>0</v>
      </c>
    </row>
    <row r="67" spans="2:5">
      <c r="B67" s="1797" t="s">
        <v>40</v>
      </c>
      <c r="C67" s="1798" t="s">
        <v>66</v>
      </c>
      <c r="D67" s="1812">
        <v>0</v>
      </c>
      <c r="E67" s="1811">
        <v>0</v>
      </c>
    </row>
    <row r="68" spans="2:5">
      <c r="B68" s="1797" t="s">
        <v>277</v>
      </c>
      <c r="C68" s="1798" t="s">
        <v>278</v>
      </c>
      <c r="D68" s="1812">
        <v>0</v>
      </c>
      <c r="E68" s="1811">
        <v>0</v>
      </c>
    </row>
    <row r="69" spans="2:5">
      <c r="B69" s="1797" t="s">
        <v>279</v>
      </c>
      <c r="C69" s="1798" t="s">
        <v>280</v>
      </c>
      <c r="D69" s="1812">
        <v>0</v>
      </c>
      <c r="E69" s="1813">
        <v>0</v>
      </c>
    </row>
    <row r="70" spans="2:5">
      <c r="B70" s="1797" t="s">
        <v>281</v>
      </c>
      <c r="C70" s="1798" t="s">
        <v>282</v>
      </c>
      <c r="D70" s="1812">
        <v>0</v>
      </c>
      <c r="E70" s="1813">
        <v>0</v>
      </c>
    </row>
    <row r="71" spans="2:5">
      <c r="B71" s="1797" t="s">
        <v>283</v>
      </c>
      <c r="C71" s="1798" t="s">
        <v>284</v>
      </c>
      <c r="D71" s="1812">
        <v>0</v>
      </c>
      <c r="E71" s="1813">
        <v>0</v>
      </c>
    </row>
    <row r="72" spans="2:5" ht="25.5">
      <c r="B72" s="1797" t="s">
        <v>42</v>
      </c>
      <c r="C72" s="1798" t="s">
        <v>67</v>
      </c>
      <c r="D72" s="1812">
        <v>0</v>
      </c>
      <c r="E72" s="1813">
        <v>0</v>
      </c>
    </row>
    <row r="73" spans="2:5">
      <c r="B73" s="1797" t="s">
        <v>285</v>
      </c>
      <c r="C73" s="1798" t="s">
        <v>286</v>
      </c>
      <c r="D73" s="1812">
        <v>0</v>
      </c>
      <c r="E73" s="1813">
        <v>0</v>
      </c>
    </row>
    <row r="74" spans="2:5">
      <c r="B74" s="1797" t="s">
        <v>287</v>
      </c>
      <c r="C74" s="1798" t="s">
        <v>288</v>
      </c>
      <c r="D74" s="1812">
        <v>0</v>
      </c>
      <c r="E74" s="1813">
        <v>0</v>
      </c>
    </row>
    <row r="75" spans="2:5">
      <c r="B75" s="1797" t="s">
        <v>289</v>
      </c>
      <c r="C75" s="1798" t="s">
        <v>290</v>
      </c>
      <c r="D75" s="1810">
        <v>0</v>
      </c>
      <c r="E75" s="1813">
        <v>0</v>
      </c>
    </row>
    <row r="76" spans="2:5">
      <c r="B76" s="1797" t="s">
        <v>291</v>
      </c>
      <c r="C76" s="1798" t="s">
        <v>292</v>
      </c>
      <c r="D76" s="1812">
        <v>0</v>
      </c>
      <c r="E76" s="1813">
        <v>0</v>
      </c>
    </row>
    <row r="77" spans="2:5">
      <c r="B77" s="1797" t="s">
        <v>293</v>
      </c>
      <c r="C77" s="1798" t="s">
        <v>294</v>
      </c>
      <c r="D77" s="1812">
        <v>0</v>
      </c>
      <c r="E77" s="1813">
        <v>0</v>
      </c>
    </row>
    <row r="78" spans="2:5">
      <c r="B78" s="1797" t="s">
        <v>68</v>
      </c>
      <c r="C78" s="1798" t="s">
        <v>69</v>
      </c>
      <c r="D78" s="1812">
        <v>0</v>
      </c>
      <c r="E78" s="1813">
        <v>0</v>
      </c>
    </row>
    <row r="79" spans="2:5">
      <c r="B79" s="1783" t="s">
        <v>70</v>
      </c>
      <c r="C79" s="1784" t="s">
        <v>71</v>
      </c>
      <c r="D79" s="1810">
        <v>0</v>
      </c>
      <c r="E79" s="1811">
        <v>0</v>
      </c>
    </row>
    <row r="80" spans="2:5">
      <c r="B80" s="1783" t="s">
        <v>295</v>
      </c>
      <c r="C80" s="1784" t="s">
        <v>296</v>
      </c>
      <c r="D80" s="1810">
        <v>0</v>
      </c>
      <c r="E80" s="1811">
        <v>0</v>
      </c>
    </row>
    <row r="81" spans="2:5">
      <c r="B81" s="1783" t="s">
        <v>297</v>
      </c>
      <c r="C81" s="1784" t="s">
        <v>298</v>
      </c>
      <c r="D81" s="1810">
        <v>0</v>
      </c>
      <c r="E81" s="1811">
        <v>0</v>
      </c>
    </row>
    <row r="82" spans="2:5">
      <c r="B82" s="1783" t="s">
        <v>299</v>
      </c>
      <c r="C82" s="1784" t="s">
        <v>300</v>
      </c>
      <c r="D82" s="1810">
        <v>0</v>
      </c>
      <c r="E82" s="1811">
        <v>0</v>
      </c>
    </row>
    <row r="83" spans="2:5">
      <c r="B83" s="1783" t="s">
        <v>301</v>
      </c>
      <c r="C83" s="1784" t="s">
        <v>302</v>
      </c>
      <c r="D83" s="1810">
        <v>0</v>
      </c>
      <c r="E83" s="1811">
        <v>0</v>
      </c>
    </row>
    <row r="84" spans="2:5">
      <c r="B84" s="1783" t="s">
        <v>72</v>
      </c>
      <c r="C84" s="1784" t="s">
        <v>73</v>
      </c>
      <c r="D84" s="1810">
        <v>0</v>
      </c>
      <c r="E84" s="1811">
        <v>0</v>
      </c>
    </row>
    <row r="85" spans="2:5">
      <c r="B85" s="1783" t="s">
        <v>74</v>
      </c>
      <c r="C85" s="1784" t="s">
        <v>75</v>
      </c>
      <c r="D85" s="1810">
        <v>0</v>
      </c>
      <c r="E85" s="1811">
        <v>0</v>
      </c>
    </row>
    <row r="86" spans="2:5" ht="13.5" thickBot="1">
      <c r="B86" s="1799" t="s">
        <v>76</v>
      </c>
      <c r="C86" s="1800" t="s">
        <v>77</v>
      </c>
      <c r="D86" s="1814">
        <v>0</v>
      </c>
      <c r="E86" s="1815">
        <v>0</v>
      </c>
    </row>
    <row r="87" spans="2:5" ht="26.25" thickBot="1">
      <c r="B87" s="1801" t="s">
        <v>32</v>
      </c>
      <c r="C87" s="1802" t="s">
        <v>78</v>
      </c>
      <c r="D87" s="1803">
        <v>0</v>
      </c>
      <c r="E87" s="1804">
        <v>0</v>
      </c>
    </row>
    <row r="88" spans="2:5" ht="13.5" thickBot="1">
      <c r="B88" s="1780" t="s">
        <v>79</v>
      </c>
      <c r="C88" s="1781" t="s">
        <v>80</v>
      </c>
      <c r="D88" s="1782">
        <v>0</v>
      </c>
      <c r="E88" s="1805">
        <v>0</v>
      </c>
    </row>
    <row r="89" spans="2:5" ht="13.5" thickBot="1">
      <c r="B89" s="1780" t="s">
        <v>81</v>
      </c>
      <c r="C89" s="1781" t="s">
        <v>82</v>
      </c>
      <c r="D89" s="1782">
        <v>0</v>
      </c>
      <c r="E89" s="1806">
        <v>0</v>
      </c>
    </row>
    <row r="90" spans="2:5" ht="13.5" thickBot="1">
      <c r="B90" s="1780" t="s">
        <v>83</v>
      </c>
      <c r="C90" s="1781" t="s">
        <v>84</v>
      </c>
      <c r="D90" s="1782">
        <v>0</v>
      </c>
      <c r="E90" s="1807">
        <v>0</v>
      </c>
    </row>
    <row r="91" spans="2:5">
      <c r="B91" s="1780" t="s">
        <v>85</v>
      </c>
      <c r="C91" s="1781" t="s">
        <v>86</v>
      </c>
      <c r="D91" s="1782">
        <v>0</v>
      </c>
      <c r="E91" s="1805">
        <v>0</v>
      </c>
    </row>
    <row r="92" spans="2:5">
      <c r="B92" s="1783" t="s">
        <v>5</v>
      </c>
      <c r="C92" s="1784" t="s">
        <v>87</v>
      </c>
      <c r="D92" s="1810">
        <v>0</v>
      </c>
      <c r="E92" s="1811">
        <v>0</v>
      </c>
    </row>
    <row r="93" spans="2:5">
      <c r="B93" s="1783" t="s">
        <v>7</v>
      </c>
      <c r="C93" s="1784" t="s">
        <v>88</v>
      </c>
      <c r="D93" s="1810">
        <v>0</v>
      </c>
      <c r="E93" s="1811">
        <v>0</v>
      </c>
    </row>
    <row r="94" spans="2:5" ht="13.5" thickBot="1">
      <c r="B94" s="1785" t="s">
        <v>9</v>
      </c>
      <c r="C94" s="1786" t="s">
        <v>89</v>
      </c>
      <c r="D94" s="1816">
        <v>0</v>
      </c>
      <c r="E94" s="1817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285156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135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1402924.7</v>
      </c>
      <c r="E9" s="23">
        <f>E10+E11+E12+E13</f>
        <v>2786389.56</v>
      </c>
    </row>
    <row r="10" spans="2:5">
      <c r="B10" s="14" t="s">
        <v>5</v>
      </c>
      <c r="C10" s="93" t="s">
        <v>6</v>
      </c>
      <c r="D10" s="175">
        <v>1402924.7</v>
      </c>
      <c r="E10" s="226">
        <v>2786389.56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1402924.7</v>
      </c>
      <c r="E20" s="229">
        <f>E9-E16</f>
        <v>2786389.56</v>
      </c>
      <c r="F20" s="166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2243188.85</v>
      </c>
      <c r="E24" s="23">
        <f>D20</f>
        <v>1402924.7</v>
      </c>
    </row>
    <row r="25" spans="2:7">
      <c r="B25" s="21" t="s">
        <v>25</v>
      </c>
      <c r="C25" s="22" t="s">
        <v>26</v>
      </c>
      <c r="D25" s="95">
        <v>-452397.02</v>
      </c>
      <c r="E25" s="110">
        <v>1432401.3</v>
      </c>
    </row>
    <row r="26" spans="2:7">
      <c r="B26" s="24" t="s">
        <v>27</v>
      </c>
      <c r="C26" s="25" t="s">
        <v>28</v>
      </c>
      <c r="D26" s="96">
        <v>2283752.5699999998</v>
      </c>
      <c r="E26" s="111">
        <v>3798268.88</v>
      </c>
      <c r="G26" s="92"/>
    </row>
    <row r="27" spans="2:7">
      <c r="B27" s="26" t="s">
        <v>5</v>
      </c>
      <c r="C27" s="15" t="s">
        <v>29</v>
      </c>
      <c r="D27" s="175">
        <v>2227578.7799999998</v>
      </c>
      <c r="E27" s="231">
        <v>1650324.46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56173.79</v>
      </c>
      <c r="E29" s="231">
        <v>2147944.42</v>
      </c>
    </row>
    <row r="30" spans="2:7">
      <c r="B30" s="24" t="s">
        <v>32</v>
      </c>
      <c r="C30" s="27" t="s">
        <v>33</v>
      </c>
      <c r="D30" s="96">
        <v>2736149.59</v>
      </c>
      <c r="E30" s="111">
        <v>2365867.58</v>
      </c>
    </row>
    <row r="31" spans="2:7">
      <c r="B31" s="26" t="s">
        <v>5</v>
      </c>
      <c r="C31" s="15" t="s">
        <v>34</v>
      </c>
      <c r="D31" s="175">
        <v>1183.98</v>
      </c>
      <c r="E31" s="231">
        <v>833660.57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1119.6300000000001</v>
      </c>
      <c r="E33" s="231">
        <v>1156.72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35813.17</v>
      </c>
      <c r="E35" s="231">
        <v>37897.06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2698032.81</v>
      </c>
      <c r="E37" s="231">
        <v>1493153.23</v>
      </c>
    </row>
    <row r="38" spans="2:6">
      <c r="B38" s="21" t="s">
        <v>44</v>
      </c>
      <c r="C38" s="22" t="s">
        <v>45</v>
      </c>
      <c r="D38" s="95">
        <v>-387867.13</v>
      </c>
      <c r="E38" s="23">
        <v>-48936.44</v>
      </c>
    </row>
    <row r="39" spans="2:6" ht="13.5" thickBot="1">
      <c r="B39" s="30" t="s">
        <v>46</v>
      </c>
      <c r="C39" s="31" t="s">
        <v>47</v>
      </c>
      <c r="D39" s="97">
        <v>1402924.7000000002</v>
      </c>
      <c r="E39" s="242">
        <f>E24+E25+E38</f>
        <v>2786389.56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16580.596099999999</v>
      </c>
      <c r="E44" s="144">
        <v>12190.864600000001</v>
      </c>
    </row>
    <row r="45" spans="2:6" ht="13.5" thickBot="1">
      <c r="B45" s="41" t="s">
        <v>7</v>
      </c>
      <c r="C45" s="49" t="s">
        <v>52</v>
      </c>
      <c r="D45" s="143">
        <v>12190.864600000001</v>
      </c>
      <c r="E45" s="148">
        <v>23330.734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135.29</v>
      </c>
      <c r="E47" s="150">
        <v>115.08</v>
      </c>
    </row>
    <row r="48" spans="2:6">
      <c r="B48" s="39" t="s">
        <v>7</v>
      </c>
      <c r="C48" s="48" t="s">
        <v>54</v>
      </c>
      <c r="D48" s="160">
        <v>114.65</v>
      </c>
      <c r="E48" s="154">
        <v>111.66</v>
      </c>
    </row>
    <row r="49" spans="2:6">
      <c r="B49" s="39" t="s">
        <v>9</v>
      </c>
      <c r="C49" s="48" t="s">
        <v>55</v>
      </c>
      <c r="D49" s="160">
        <v>140.36000000000001</v>
      </c>
      <c r="E49" s="154">
        <v>133.44</v>
      </c>
    </row>
    <row r="50" spans="2:6" ht="13.5" thickBot="1">
      <c r="B50" s="41" t="s">
        <v>11</v>
      </c>
      <c r="C50" s="49" t="s">
        <v>52</v>
      </c>
      <c r="D50" s="143">
        <v>115.08</v>
      </c>
      <c r="E50" s="152">
        <v>119.43</v>
      </c>
      <c r="F50" s="92"/>
    </row>
    <row r="51" spans="2:6" ht="13.5" thickBot="1">
      <c r="B51" s="32"/>
      <c r="C51" s="33"/>
      <c r="D51" s="153"/>
      <c r="E51" s="153"/>
    </row>
    <row r="52" spans="2:6" ht="16.5" thickBot="1">
      <c r="B52" s="1787"/>
      <c r="C52" s="1788" t="s">
        <v>56</v>
      </c>
      <c r="D52" s="1789"/>
      <c r="E52" s="1779"/>
    </row>
    <row r="53" spans="2:6" ht="23.25" customHeight="1" thickBot="1">
      <c r="B53" s="6368" t="s">
        <v>57</v>
      </c>
      <c r="C53" s="6369"/>
      <c r="D53" s="1790" t="s">
        <v>58</v>
      </c>
      <c r="E53" s="1791" t="s">
        <v>59</v>
      </c>
    </row>
    <row r="54" spans="2:6" ht="13.5" thickBot="1">
      <c r="B54" s="1792" t="s">
        <v>27</v>
      </c>
      <c r="C54" s="1781" t="s">
        <v>60</v>
      </c>
      <c r="D54" s="1818">
        <v>2786389.56</v>
      </c>
      <c r="E54" s="1819">
        <v>1</v>
      </c>
    </row>
    <row r="55" spans="2:6" ht="25.5">
      <c r="B55" s="1795" t="s">
        <v>5</v>
      </c>
      <c r="C55" s="1796" t="s">
        <v>61</v>
      </c>
      <c r="D55" s="1808">
        <v>0</v>
      </c>
      <c r="E55" s="1809">
        <v>0</v>
      </c>
    </row>
    <row r="56" spans="2:6">
      <c r="B56" s="1783" t="s">
        <v>268</v>
      </c>
      <c r="C56" s="245" t="s">
        <v>269</v>
      </c>
      <c r="D56" s="1810">
        <v>0</v>
      </c>
      <c r="E56" s="1811">
        <v>0</v>
      </c>
    </row>
    <row r="57" spans="2:6">
      <c r="B57" s="246" t="s">
        <v>270</v>
      </c>
      <c r="C57" s="245" t="s">
        <v>271</v>
      </c>
      <c r="D57" s="1810">
        <v>0</v>
      </c>
      <c r="E57" s="1811">
        <v>0</v>
      </c>
    </row>
    <row r="58" spans="2:6">
      <c r="B58" s="246" t="s">
        <v>272</v>
      </c>
      <c r="C58" s="245" t="s">
        <v>273</v>
      </c>
      <c r="D58" s="247">
        <v>0</v>
      </c>
      <c r="E58" s="1811">
        <v>0</v>
      </c>
    </row>
    <row r="59" spans="2:6" ht="25.5">
      <c r="B59" s="1783" t="s">
        <v>7</v>
      </c>
      <c r="C59" s="1784" t="s">
        <v>62</v>
      </c>
      <c r="D59" s="1810">
        <v>0</v>
      </c>
      <c r="E59" s="1811">
        <v>0</v>
      </c>
    </row>
    <row r="60" spans="2:6">
      <c r="B60" s="1783" t="s">
        <v>9</v>
      </c>
      <c r="C60" s="1784" t="s">
        <v>63</v>
      </c>
      <c r="D60" s="1810">
        <v>0</v>
      </c>
      <c r="E60" s="1811">
        <v>0</v>
      </c>
    </row>
    <row r="61" spans="2:6" ht="24" customHeight="1">
      <c r="B61" s="1783" t="s">
        <v>274</v>
      </c>
      <c r="C61" s="1784" t="s">
        <v>275</v>
      </c>
      <c r="D61" s="1810">
        <v>0</v>
      </c>
      <c r="E61" s="1811">
        <v>0</v>
      </c>
    </row>
    <row r="62" spans="2:6">
      <c r="B62" s="1783" t="s">
        <v>276</v>
      </c>
      <c r="C62" s="1784" t="s">
        <v>16</v>
      </c>
      <c r="D62" s="1810">
        <v>0</v>
      </c>
      <c r="E62" s="1811">
        <v>0</v>
      </c>
    </row>
    <row r="63" spans="2:6">
      <c r="B63" s="1783" t="s">
        <v>11</v>
      </c>
      <c r="C63" s="1784" t="s">
        <v>64</v>
      </c>
      <c r="D63" s="1810">
        <v>0</v>
      </c>
      <c r="E63" s="1811">
        <v>0</v>
      </c>
    </row>
    <row r="64" spans="2:6">
      <c r="B64" s="1783" t="s">
        <v>13</v>
      </c>
      <c r="C64" s="1784" t="s">
        <v>275</v>
      </c>
      <c r="D64" s="1810">
        <v>0</v>
      </c>
      <c r="E64" s="1811">
        <v>0</v>
      </c>
    </row>
    <row r="65" spans="2:5">
      <c r="B65" s="1783" t="s">
        <v>15</v>
      </c>
      <c r="C65" s="1784" t="s">
        <v>16</v>
      </c>
      <c r="D65" s="1810">
        <v>0</v>
      </c>
      <c r="E65" s="1811">
        <v>0</v>
      </c>
    </row>
    <row r="66" spans="2:5">
      <c r="B66" s="1783" t="s">
        <v>38</v>
      </c>
      <c r="C66" s="1784" t="s">
        <v>65</v>
      </c>
      <c r="D66" s="1810">
        <v>0</v>
      </c>
      <c r="E66" s="1811">
        <v>0</v>
      </c>
    </row>
    <row r="67" spans="2:5">
      <c r="B67" s="1797" t="s">
        <v>40</v>
      </c>
      <c r="C67" s="1798" t="s">
        <v>66</v>
      </c>
      <c r="D67" s="1820">
        <v>2786389.56</v>
      </c>
      <c r="E67" s="1821">
        <v>1</v>
      </c>
    </row>
    <row r="68" spans="2:5">
      <c r="B68" s="1797" t="s">
        <v>277</v>
      </c>
      <c r="C68" s="1798" t="s">
        <v>278</v>
      </c>
      <c r="D68" s="1822">
        <v>2786389.56</v>
      </c>
      <c r="E68" s="1823">
        <v>1</v>
      </c>
    </row>
    <row r="69" spans="2:5">
      <c r="B69" s="1797" t="s">
        <v>279</v>
      </c>
      <c r="C69" s="1798" t="s">
        <v>280</v>
      </c>
      <c r="D69" s="1812">
        <v>0</v>
      </c>
      <c r="E69" s="1813">
        <v>0</v>
      </c>
    </row>
    <row r="70" spans="2:5">
      <c r="B70" s="1797" t="s">
        <v>281</v>
      </c>
      <c r="C70" s="1798" t="s">
        <v>282</v>
      </c>
      <c r="D70" s="1812">
        <v>0</v>
      </c>
      <c r="E70" s="1813">
        <v>0</v>
      </c>
    </row>
    <row r="71" spans="2:5">
      <c r="B71" s="1797" t="s">
        <v>283</v>
      </c>
      <c r="C71" s="1798" t="s">
        <v>284</v>
      </c>
      <c r="D71" s="1812">
        <v>0</v>
      </c>
      <c r="E71" s="1813">
        <v>0</v>
      </c>
    </row>
    <row r="72" spans="2:5" ht="25.5">
      <c r="B72" s="1797" t="s">
        <v>42</v>
      </c>
      <c r="C72" s="1798" t="s">
        <v>67</v>
      </c>
      <c r="D72" s="1812">
        <v>0</v>
      </c>
      <c r="E72" s="1813">
        <v>0</v>
      </c>
    </row>
    <row r="73" spans="2:5">
      <c r="B73" s="1797" t="s">
        <v>285</v>
      </c>
      <c r="C73" s="1798" t="s">
        <v>286</v>
      </c>
      <c r="D73" s="1812">
        <v>0</v>
      </c>
      <c r="E73" s="1813">
        <v>0</v>
      </c>
    </row>
    <row r="74" spans="2:5">
      <c r="B74" s="1797" t="s">
        <v>287</v>
      </c>
      <c r="C74" s="1798" t="s">
        <v>288</v>
      </c>
      <c r="D74" s="1812">
        <v>0</v>
      </c>
      <c r="E74" s="1813">
        <v>0</v>
      </c>
    </row>
    <row r="75" spans="2:5">
      <c r="B75" s="1797" t="s">
        <v>289</v>
      </c>
      <c r="C75" s="1798" t="s">
        <v>290</v>
      </c>
      <c r="D75" s="1810">
        <v>0</v>
      </c>
      <c r="E75" s="1813">
        <v>0</v>
      </c>
    </row>
    <row r="76" spans="2:5">
      <c r="B76" s="1797" t="s">
        <v>291</v>
      </c>
      <c r="C76" s="1798" t="s">
        <v>292</v>
      </c>
      <c r="D76" s="1812">
        <v>0</v>
      </c>
      <c r="E76" s="1813">
        <v>0</v>
      </c>
    </row>
    <row r="77" spans="2:5">
      <c r="B77" s="1797" t="s">
        <v>293</v>
      </c>
      <c r="C77" s="1798" t="s">
        <v>294</v>
      </c>
      <c r="D77" s="1812">
        <v>0</v>
      </c>
      <c r="E77" s="1813">
        <v>0</v>
      </c>
    </row>
    <row r="78" spans="2:5">
      <c r="B78" s="1797" t="s">
        <v>68</v>
      </c>
      <c r="C78" s="1798" t="s">
        <v>69</v>
      </c>
      <c r="D78" s="1812">
        <v>0</v>
      </c>
      <c r="E78" s="1813">
        <v>0</v>
      </c>
    </row>
    <row r="79" spans="2:5">
      <c r="B79" s="1783" t="s">
        <v>70</v>
      </c>
      <c r="C79" s="1784" t="s">
        <v>71</v>
      </c>
      <c r="D79" s="1810">
        <v>0</v>
      </c>
      <c r="E79" s="1811">
        <v>0</v>
      </c>
    </row>
    <row r="80" spans="2:5">
      <c r="B80" s="1783" t="s">
        <v>295</v>
      </c>
      <c r="C80" s="1784" t="s">
        <v>296</v>
      </c>
      <c r="D80" s="1810">
        <v>0</v>
      </c>
      <c r="E80" s="1811">
        <v>0</v>
      </c>
    </row>
    <row r="81" spans="2:5">
      <c r="B81" s="1783" t="s">
        <v>297</v>
      </c>
      <c r="C81" s="1784" t="s">
        <v>298</v>
      </c>
      <c r="D81" s="1810">
        <v>0</v>
      </c>
      <c r="E81" s="1811">
        <v>0</v>
      </c>
    </row>
    <row r="82" spans="2:5">
      <c r="B82" s="1783" t="s">
        <v>299</v>
      </c>
      <c r="C82" s="1784" t="s">
        <v>300</v>
      </c>
      <c r="D82" s="1810">
        <v>0</v>
      </c>
      <c r="E82" s="1811">
        <v>0</v>
      </c>
    </row>
    <row r="83" spans="2:5">
      <c r="B83" s="1783" t="s">
        <v>301</v>
      </c>
      <c r="C83" s="1784" t="s">
        <v>302</v>
      </c>
      <c r="D83" s="1810">
        <v>0</v>
      </c>
      <c r="E83" s="1811">
        <v>0</v>
      </c>
    </row>
    <row r="84" spans="2:5">
      <c r="B84" s="1783" t="s">
        <v>72</v>
      </c>
      <c r="C84" s="1784" t="s">
        <v>73</v>
      </c>
      <c r="D84" s="1810">
        <v>0</v>
      </c>
      <c r="E84" s="1811">
        <v>0</v>
      </c>
    </row>
    <row r="85" spans="2:5">
      <c r="B85" s="1783" t="s">
        <v>74</v>
      </c>
      <c r="C85" s="1784" t="s">
        <v>75</v>
      </c>
      <c r="D85" s="1810">
        <v>0</v>
      </c>
      <c r="E85" s="1811">
        <v>0</v>
      </c>
    </row>
    <row r="86" spans="2:5" ht="13.5" thickBot="1">
      <c r="B86" s="1799" t="s">
        <v>76</v>
      </c>
      <c r="C86" s="1800" t="s">
        <v>77</v>
      </c>
      <c r="D86" s="1814">
        <v>0</v>
      </c>
      <c r="E86" s="1815">
        <v>0</v>
      </c>
    </row>
    <row r="87" spans="2:5" ht="26.25" thickBot="1">
      <c r="B87" s="1801" t="s">
        <v>32</v>
      </c>
      <c r="C87" s="1802" t="s">
        <v>78</v>
      </c>
      <c r="D87" s="1803">
        <v>0</v>
      </c>
      <c r="E87" s="1804">
        <v>0</v>
      </c>
    </row>
    <row r="88" spans="2:5" ht="13.5" thickBot="1">
      <c r="B88" s="1780" t="s">
        <v>79</v>
      </c>
      <c r="C88" s="1781" t="s">
        <v>80</v>
      </c>
      <c r="D88" s="1782">
        <v>0</v>
      </c>
      <c r="E88" s="1805">
        <v>0</v>
      </c>
    </row>
    <row r="89" spans="2:5" ht="13.5" thickBot="1">
      <c r="B89" s="1780" t="s">
        <v>81</v>
      </c>
      <c r="C89" s="1781" t="s">
        <v>82</v>
      </c>
      <c r="D89" s="1782">
        <v>0</v>
      </c>
      <c r="E89" s="1806">
        <v>0</v>
      </c>
    </row>
    <row r="90" spans="2:5" ht="13.5" thickBot="1">
      <c r="B90" s="1780" t="s">
        <v>83</v>
      </c>
      <c r="C90" s="1781" t="s">
        <v>84</v>
      </c>
      <c r="D90" s="1782">
        <v>0</v>
      </c>
      <c r="E90" s="1807">
        <v>0</v>
      </c>
    </row>
    <row r="91" spans="2:5">
      <c r="B91" s="1780" t="s">
        <v>85</v>
      </c>
      <c r="C91" s="1781" t="s">
        <v>86</v>
      </c>
      <c r="D91" s="1827">
        <v>2786389.56</v>
      </c>
      <c r="E91" s="1848">
        <v>1</v>
      </c>
    </row>
    <row r="92" spans="2:5">
      <c r="B92" s="1783" t="s">
        <v>5</v>
      </c>
      <c r="C92" s="1784" t="s">
        <v>87</v>
      </c>
      <c r="D92" s="1853">
        <v>2786389.56</v>
      </c>
      <c r="E92" s="1854">
        <v>1</v>
      </c>
    </row>
    <row r="93" spans="2:5">
      <c r="B93" s="1783" t="s">
        <v>7</v>
      </c>
      <c r="C93" s="1784" t="s">
        <v>88</v>
      </c>
      <c r="D93" s="1810">
        <v>0</v>
      </c>
      <c r="E93" s="1811">
        <v>0</v>
      </c>
    </row>
    <row r="94" spans="2:5" ht="13.5" thickBot="1">
      <c r="B94" s="1785" t="s">
        <v>9</v>
      </c>
      <c r="C94" s="1786" t="s">
        <v>89</v>
      </c>
      <c r="D94" s="1816">
        <v>0</v>
      </c>
      <c r="E94" s="1817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dimension ref="A1:G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2" style="43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139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12191284.17</v>
      </c>
      <c r="E9" s="23">
        <f>E10+E11+E12+E13</f>
        <v>38997310.090000004</v>
      </c>
    </row>
    <row r="10" spans="2:5">
      <c r="B10" s="14" t="s">
        <v>5</v>
      </c>
      <c r="C10" s="93" t="s">
        <v>6</v>
      </c>
      <c r="D10" s="175">
        <v>12191284.17</v>
      </c>
      <c r="E10" s="226">
        <v>38997310.090000004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12191284.17</v>
      </c>
      <c r="E20" s="229">
        <f>E9-E16</f>
        <v>38997310.090000004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8482728.25</v>
      </c>
      <c r="E24" s="23">
        <f>D20</f>
        <v>12191284.17</v>
      </c>
    </row>
    <row r="25" spans="2:7">
      <c r="B25" s="21" t="s">
        <v>25</v>
      </c>
      <c r="C25" s="22" t="s">
        <v>26</v>
      </c>
      <c r="D25" s="95">
        <v>3418737.5599999996</v>
      </c>
      <c r="E25" s="110">
        <v>26829427.609999999</v>
      </c>
      <c r="F25" s="50"/>
      <c r="G25" s="92"/>
    </row>
    <row r="26" spans="2:7">
      <c r="B26" s="24" t="s">
        <v>27</v>
      </c>
      <c r="C26" s="25" t="s">
        <v>28</v>
      </c>
      <c r="D26" s="96">
        <v>9643388.4199999999</v>
      </c>
      <c r="E26" s="111">
        <v>43968452</v>
      </c>
    </row>
    <row r="27" spans="2:7">
      <c r="B27" s="26" t="s">
        <v>5</v>
      </c>
      <c r="C27" s="15" t="s">
        <v>29</v>
      </c>
      <c r="D27" s="175">
        <v>7302142.4299999997</v>
      </c>
      <c r="E27" s="231">
        <v>8056268.79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2341245.9899999998</v>
      </c>
      <c r="E29" s="231">
        <v>35912183.210000001</v>
      </c>
    </row>
    <row r="30" spans="2:7">
      <c r="B30" s="24" t="s">
        <v>32</v>
      </c>
      <c r="C30" s="27" t="s">
        <v>33</v>
      </c>
      <c r="D30" s="96">
        <v>6224650.8600000003</v>
      </c>
      <c r="E30" s="111">
        <v>17139024.390000001</v>
      </c>
      <c r="G30" s="92"/>
    </row>
    <row r="31" spans="2:7">
      <c r="B31" s="26" t="s">
        <v>5</v>
      </c>
      <c r="C31" s="15" t="s">
        <v>34</v>
      </c>
      <c r="D31" s="175">
        <v>2785937.81</v>
      </c>
      <c r="E31" s="231">
        <v>7106231.2000000002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4940.45</v>
      </c>
      <c r="E33" s="231">
        <v>21863.06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158761.41</v>
      </c>
      <c r="E35" s="231">
        <v>370623.51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3275011.19</v>
      </c>
      <c r="E37" s="231">
        <v>9640306.6199999992</v>
      </c>
      <c r="G37" s="92"/>
    </row>
    <row r="38" spans="2:7">
      <c r="B38" s="21" t="s">
        <v>44</v>
      </c>
      <c r="C38" s="22" t="s">
        <v>45</v>
      </c>
      <c r="D38" s="95">
        <v>289818.36</v>
      </c>
      <c r="E38" s="23">
        <v>-23401.69</v>
      </c>
    </row>
    <row r="39" spans="2:7" ht="13.5" thickBot="1">
      <c r="B39" s="30" t="s">
        <v>46</v>
      </c>
      <c r="C39" s="31" t="s">
        <v>47</v>
      </c>
      <c r="D39" s="97">
        <v>12191284.169999998</v>
      </c>
      <c r="E39" s="242">
        <f>E24+E25+E38</f>
        <v>38997310.090000004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59573.904399999999</v>
      </c>
      <c r="E44" s="144">
        <v>83052.5524</v>
      </c>
    </row>
    <row r="45" spans="2:7" ht="13.5" thickBot="1">
      <c r="B45" s="41" t="s">
        <v>7</v>
      </c>
      <c r="C45" s="49" t="s">
        <v>52</v>
      </c>
      <c r="D45" s="143">
        <v>83052.5524</v>
      </c>
      <c r="E45" s="148">
        <v>263744.82679999998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142.38999999999999</v>
      </c>
      <c r="E47" s="150">
        <v>146.79</v>
      </c>
    </row>
    <row r="48" spans="2:7">
      <c r="B48" s="39" t="s">
        <v>7</v>
      </c>
      <c r="C48" s="48" t="s">
        <v>54</v>
      </c>
      <c r="D48" s="160">
        <v>142.30000000000001</v>
      </c>
      <c r="E48" s="154">
        <v>146.88999999999999</v>
      </c>
    </row>
    <row r="49" spans="2:5">
      <c r="B49" s="39" t="s">
        <v>9</v>
      </c>
      <c r="C49" s="48" t="s">
        <v>55</v>
      </c>
      <c r="D49" s="160">
        <v>146.84</v>
      </c>
      <c r="E49" s="154">
        <v>148.77000000000001</v>
      </c>
    </row>
    <row r="50" spans="2:5" ht="13.5" thickBot="1">
      <c r="B50" s="41" t="s">
        <v>11</v>
      </c>
      <c r="C50" s="49" t="s">
        <v>52</v>
      </c>
      <c r="D50" s="143">
        <v>146.79</v>
      </c>
      <c r="E50" s="152">
        <v>147.86000000000001</v>
      </c>
    </row>
    <row r="51" spans="2:5" ht="13.5" thickBot="1">
      <c r="B51" s="32"/>
      <c r="C51" s="33"/>
      <c r="D51" s="153"/>
      <c r="E51" s="153"/>
    </row>
    <row r="52" spans="2:5" ht="16.5" thickBot="1">
      <c r="B52" s="1832"/>
      <c r="C52" s="1833" t="s">
        <v>56</v>
      </c>
      <c r="D52" s="1834"/>
      <c r="E52" s="1824"/>
    </row>
    <row r="53" spans="2:5" ht="23.25" customHeight="1" thickBot="1">
      <c r="B53" s="6368" t="s">
        <v>57</v>
      </c>
      <c r="C53" s="6369"/>
      <c r="D53" s="1835" t="s">
        <v>58</v>
      </c>
      <c r="E53" s="1836" t="s">
        <v>59</v>
      </c>
    </row>
    <row r="54" spans="2:5" ht="13.5" thickBot="1">
      <c r="B54" s="1837" t="s">
        <v>27</v>
      </c>
      <c r="C54" s="1826" t="s">
        <v>60</v>
      </c>
      <c r="D54" s="1861">
        <v>38997310.090000004</v>
      </c>
      <c r="E54" s="1862">
        <v>1</v>
      </c>
    </row>
    <row r="55" spans="2:5" ht="25.5">
      <c r="B55" s="1838" t="s">
        <v>5</v>
      </c>
      <c r="C55" s="1839" t="s">
        <v>61</v>
      </c>
      <c r="D55" s="1851">
        <v>0</v>
      </c>
      <c r="E55" s="1852">
        <v>0</v>
      </c>
    </row>
    <row r="56" spans="2:5">
      <c r="B56" s="1828" t="s">
        <v>268</v>
      </c>
      <c r="C56" s="245" t="s">
        <v>269</v>
      </c>
      <c r="D56" s="1853">
        <v>0</v>
      </c>
      <c r="E56" s="1854">
        <v>0</v>
      </c>
    </row>
    <row r="57" spans="2:5">
      <c r="B57" s="246" t="s">
        <v>270</v>
      </c>
      <c r="C57" s="245" t="s">
        <v>271</v>
      </c>
      <c r="D57" s="1853">
        <v>0</v>
      </c>
      <c r="E57" s="1854">
        <v>0</v>
      </c>
    </row>
    <row r="58" spans="2:5">
      <c r="B58" s="246" t="s">
        <v>272</v>
      </c>
      <c r="C58" s="245" t="s">
        <v>273</v>
      </c>
      <c r="D58" s="247">
        <v>0</v>
      </c>
      <c r="E58" s="1854">
        <v>0</v>
      </c>
    </row>
    <row r="59" spans="2:5" ht="25.5">
      <c r="B59" s="1828" t="s">
        <v>7</v>
      </c>
      <c r="C59" s="1829" t="s">
        <v>62</v>
      </c>
      <c r="D59" s="1853">
        <v>0</v>
      </c>
      <c r="E59" s="1854">
        <v>0</v>
      </c>
    </row>
    <row r="60" spans="2:5">
      <c r="B60" s="1828" t="s">
        <v>9</v>
      </c>
      <c r="C60" s="1829" t="s">
        <v>63</v>
      </c>
      <c r="D60" s="1853">
        <v>0</v>
      </c>
      <c r="E60" s="1854">
        <v>0</v>
      </c>
    </row>
    <row r="61" spans="2:5" ht="24" customHeight="1">
      <c r="B61" s="1828" t="s">
        <v>274</v>
      </c>
      <c r="C61" s="1829" t="s">
        <v>275</v>
      </c>
      <c r="D61" s="1853">
        <v>0</v>
      </c>
      <c r="E61" s="1854">
        <v>0</v>
      </c>
    </row>
    <row r="62" spans="2:5">
      <c r="B62" s="1828" t="s">
        <v>276</v>
      </c>
      <c r="C62" s="1829" t="s">
        <v>16</v>
      </c>
      <c r="D62" s="1853">
        <v>0</v>
      </c>
      <c r="E62" s="1854">
        <v>0</v>
      </c>
    </row>
    <row r="63" spans="2:5">
      <c r="B63" s="1828" t="s">
        <v>11</v>
      </c>
      <c r="C63" s="1829" t="s">
        <v>64</v>
      </c>
      <c r="D63" s="1853">
        <v>0</v>
      </c>
      <c r="E63" s="1854">
        <v>0</v>
      </c>
    </row>
    <row r="64" spans="2:5">
      <c r="B64" s="1828" t="s">
        <v>13</v>
      </c>
      <c r="C64" s="1829" t="s">
        <v>275</v>
      </c>
      <c r="D64" s="1853">
        <v>0</v>
      </c>
      <c r="E64" s="1854">
        <v>0</v>
      </c>
    </row>
    <row r="65" spans="2:5">
      <c r="B65" s="1828" t="s">
        <v>15</v>
      </c>
      <c r="C65" s="1829" t="s">
        <v>16</v>
      </c>
      <c r="D65" s="1853">
        <v>0</v>
      </c>
      <c r="E65" s="1854">
        <v>0</v>
      </c>
    </row>
    <row r="66" spans="2:5">
      <c r="B66" s="1828" t="s">
        <v>38</v>
      </c>
      <c r="C66" s="1829" t="s">
        <v>65</v>
      </c>
      <c r="D66" s="1853">
        <v>0</v>
      </c>
      <c r="E66" s="1854">
        <v>0</v>
      </c>
    </row>
    <row r="67" spans="2:5">
      <c r="B67" s="1840" t="s">
        <v>40</v>
      </c>
      <c r="C67" s="1841" t="s">
        <v>66</v>
      </c>
      <c r="D67" s="1863">
        <v>38997310.090000004</v>
      </c>
      <c r="E67" s="1864">
        <v>1</v>
      </c>
    </row>
    <row r="68" spans="2:5">
      <c r="B68" s="1840" t="s">
        <v>277</v>
      </c>
      <c r="C68" s="1841" t="s">
        <v>278</v>
      </c>
      <c r="D68" s="1865">
        <v>38997310.090000004</v>
      </c>
      <c r="E68" s="1866">
        <v>1</v>
      </c>
    </row>
    <row r="69" spans="2:5">
      <c r="B69" s="1840" t="s">
        <v>279</v>
      </c>
      <c r="C69" s="1841" t="s">
        <v>280</v>
      </c>
      <c r="D69" s="1855">
        <v>0</v>
      </c>
      <c r="E69" s="1856">
        <v>0</v>
      </c>
    </row>
    <row r="70" spans="2:5">
      <c r="B70" s="1840" t="s">
        <v>281</v>
      </c>
      <c r="C70" s="1841" t="s">
        <v>282</v>
      </c>
      <c r="D70" s="1855">
        <v>0</v>
      </c>
      <c r="E70" s="1856">
        <v>0</v>
      </c>
    </row>
    <row r="71" spans="2:5">
      <c r="B71" s="1840" t="s">
        <v>283</v>
      </c>
      <c r="C71" s="1841" t="s">
        <v>284</v>
      </c>
      <c r="D71" s="1855">
        <v>0</v>
      </c>
      <c r="E71" s="1856">
        <v>0</v>
      </c>
    </row>
    <row r="72" spans="2:5" ht="25.5">
      <c r="B72" s="1840" t="s">
        <v>42</v>
      </c>
      <c r="C72" s="1841" t="s">
        <v>67</v>
      </c>
      <c r="D72" s="1855">
        <v>0</v>
      </c>
      <c r="E72" s="1856">
        <v>0</v>
      </c>
    </row>
    <row r="73" spans="2:5">
      <c r="B73" s="1840" t="s">
        <v>285</v>
      </c>
      <c r="C73" s="1841" t="s">
        <v>286</v>
      </c>
      <c r="D73" s="1855">
        <v>0</v>
      </c>
      <c r="E73" s="1856">
        <v>0</v>
      </c>
    </row>
    <row r="74" spans="2:5">
      <c r="B74" s="1840" t="s">
        <v>287</v>
      </c>
      <c r="C74" s="1841" t="s">
        <v>288</v>
      </c>
      <c r="D74" s="1855">
        <v>0</v>
      </c>
      <c r="E74" s="1856">
        <v>0</v>
      </c>
    </row>
    <row r="75" spans="2:5">
      <c r="B75" s="1840" t="s">
        <v>289</v>
      </c>
      <c r="C75" s="1841" t="s">
        <v>290</v>
      </c>
      <c r="D75" s="1853">
        <v>0</v>
      </c>
      <c r="E75" s="1856">
        <v>0</v>
      </c>
    </row>
    <row r="76" spans="2:5">
      <c r="B76" s="1840" t="s">
        <v>291</v>
      </c>
      <c r="C76" s="1841" t="s">
        <v>292</v>
      </c>
      <c r="D76" s="1855">
        <v>0</v>
      </c>
      <c r="E76" s="1856">
        <v>0</v>
      </c>
    </row>
    <row r="77" spans="2:5">
      <c r="B77" s="1840" t="s">
        <v>293</v>
      </c>
      <c r="C77" s="1841" t="s">
        <v>294</v>
      </c>
      <c r="D77" s="1855">
        <v>0</v>
      </c>
      <c r="E77" s="1856">
        <v>0</v>
      </c>
    </row>
    <row r="78" spans="2:5">
      <c r="B78" s="1840" t="s">
        <v>68</v>
      </c>
      <c r="C78" s="1841" t="s">
        <v>69</v>
      </c>
      <c r="D78" s="1855">
        <v>0</v>
      </c>
      <c r="E78" s="1856">
        <v>0</v>
      </c>
    </row>
    <row r="79" spans="2:5">
      <c r="B79" s="1828" t="s">
        <v>70</v>
      </c>
      <c r="C79" s="1829" t="s">
        <v>71</v>
      </c>
      <c r="D79" s="1853">
        <v>0</v>
      </c>
      <c r="E79" s="1854">
        <v>0</v>
      </c>
    </row>
    <row r="80" spans="2:5">
      <c r="B80" s="1828" t="s">
        <v>295</v>
      </c>
      <c r="C80" s="1829" t="s">
        <v>296</v>
      </c>
      <c r="D80" s="1853">
        <v>0</v>
      </c>
      <c r="E80" s="1854">
        <v>0</v>
      </c>
    </row>
    <row r="81" spans="2:5">
      <c r="B81" s="1828" t="s">
        <v>297</v>
      </c>
      <c r="C81" s="1829" t="s">
        <v>298</v>
      </c>
      <c r="D81" s="1853">
        <v>0</v>
      </c>
      <c r="E81" s="1854">
        <v>0</v>
      </c>
    </row>
    <row r="82" spans="2:5">
      <c r="B82" s="1828" t="s">
        <v>299</v>
      </c>
      <c r="C82" s="1829" t="s">
        <v>300</v>
      </c>
      <c r="D82" s="1853">
        <v>0</v>
      </c>
      <c r="E82" s="1854">
        <v>0</v>
      </c>
    </row>
    <row r="83" spans="2:5">
      <c r="B83" s="1828" t="s">
        <v>301</v>
      </c>
      <c r="C83" s="1829" t="s">
        <v>302</v>
      </c>
      <c r="D83" s="1853">
        <v>0</v>
      </c>
      <c r="E83" s="1854">
        <v>0</v>
      </c>
    </row>
    <row r="84" spans="2:5">
      <c r="B84" s="1828" t="s">
        <v>72</v>
      </c>
      <c r="C84" s="1829" t="s">
        <v>73</v>
      </c>
      <c r="D84" s="1853">
        <v>0</v>
      </c>
      <c r="E84" s="1854">
        <v>0</v>
      </c>
    </row>
    <row r="85" spans="2:5">
      <c r="B85" s="1828" t="s">
        <v>74</v>
      </c>
      <c r="C85" s="1829" t="s">
        <v>75</v>
      </c>
      <c r="D85" s="1853">
        <v>0</v>
      </c>
      <c r="E85" s="1854">
        <v>0</v>
      </c>
    </row>
    <row r="86" spans="2:5" ht="13.5" thickBot="1">
      <c r="B86" s="1842" t="s">
        <v>76</v>
      </c>
      <c r="C86" s="1843" t="s">
        <v>77</v>
      </c>
      <c r="D86" s="1857">
        <v>0</v>
      </c>
      <c r="E86" s="1858">
        <v>0</v>
      </c>
    </row>
    <row r="87" spans="2:5" ht="26.25" thickBot="1">
      <c r="B87" s="1844" t="s">
        <v>32</v>
      </c>
      <c r="C87" s="1845" t="s">
        <v>78</v>
      </c>
      <c r="D87" s="1846">
        <v>0</v>
      </c>
      <c r="E87" s="1847">
        <v>0</v>
      </c>
    </row>
    <row r="88" spans="2:5" ht="13.5" thickBot="1">
      <c r="B88" s="1825" t="s">
        <v>79</v>
      </c>
      <c r="C88" s="1826" t="s">
        <v>80</v>
      </c>
      <c r="D88" s="1827">
        <v>0</v>
      </c>
      <c r="E88" s="1848">
        <v>0</v>
      </c>
    </row>
    <row r="89" spans="2:5" ht="13.5" thickBot="1">
      <c r="B89" s="1825" t="s">
        <v>81</v>
      </c>
      <c r="C89" s="1826" t="s">
        <v>82</v>
      </c>
      <c r="D89" s="1827">
        <v>0</v>
      </c>
      <c r="E89" s="1849">
        <v>0</v>
      </c>
    </row>
    <row r="90" spans="2:5" ht="13.5" thickBot="1">
      <c r="B90" s="1825" t="s">
        <v>83</v>
      </c>
      <c r="C90" s="1826" t="s">
        <v>84</v>
      </c>
      <c r="D90" s="1827">
        <v>0</v>
      </c>
      <c r="E90" s="1850">
        <v>0</v>
      </c>
    </row>
    <row r="91" spans="2:5">
      <c r="B91" s="1825" t="s">
        <v>85</v>
      </c>
      <c r="C91" s="1826" t="s">
        <v>86</v>
      </c>
      <c r="D91" s="1870">
        <v>38997310.090000004</v>
      </c>
      <c r="E91" s="1891">
        <v>1</v>
      </c>
    </row>
    <row r="92" spans="2:5">
      <c r="B92" s="1828" t="s">
        <v>5</v>
      </c>
      <c r="C92" s="1829" t="s">
        <v>87</v>
      </c>
      <c r="D92" s="1896">
        <v>38997310.090000004</v>
      </c>
      <c r="E92" s="1897">
        <v>1</v>
      </c>
    </row>
    <row r="93" spans="2:5">
      <c r="B93" s="1828" t="s">
        <v>7</v>
      </c>
      <c r="C93" s="1829" t="s">
        <v>88</v>
      </c>
      <c r="D93" s="1853">
        <v>0</v>
      </c>
      <c r="E93" s="1854">
        <v>0</v>
      </c>
    </row>
    <row r="94" spans="2:5" ht="13.5" thickBot="1">
      <c r="B94" s="1830" t="s">
        <v>9</v>
      </c>
      <c r="C94" s="1831" t="s">
        <v>89</v>
      </c>
      <c r="D94" s="1859">
        <v>0</v>
      </c>
      <c r="E94" s="186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7109375" style="43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140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58493937.810000002</v>
      </c>
      <c r="E9" s="23">
        <f>E10</f>
        <v>60221766.57</v>
      </c>
    </row>
    <row r="10" spans="2:5">
      <c r="B10" s="14" t="s">
        <v>5</v>
      </c>
      <c r="C10" s="93" t="s">
        <v>6</v>
      </c>
      <c r="D10" s="175">
        <v>58493937.810000002</v>
      </c>
      <c r="E10" s="226">
        <v>60221766.57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</f>
        <v>58493937.810000002</v>
      </c>
      <c r="E20" s="229">
        <f>E9</f>
        <v>60221766.57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>
        <v>6941554.6600000001</v>
      </c>
      <c r="E24" s="23">
        <f>D20</f>
        <v>58493937.810000002</v>
      </c>
    </row>
    <row r="25" spans="2:7">
      <c r="B25" s="21" t="s">
        <v>25</v>
      </c>
      <c r="C25" s="22" t="s">
        <v>26</v>
      </c>
      <c r="D25" s="88">
        <v>50499071.650000006</v>
      </c>
      <c r="E25" s="110">
        <v>2198543.84</v>
      </c>
      <c r="G25" s="92"/>
    </row>
    <row r="26" spans="2:7">
      <c r="B26" s="24" t="s">
        <v>27</v>
      </c>
      <c r="C26" s="25" t="s">
        <v>28</v>
      </c>
      <c r="D26" s="89">
        <v>52456735.260000005</v>
      </c>
      <c r="E26" s="111">
        <v>28119995.970000003</v>
      </c>
    </row>
    <row r="27" spans="2:7">
      <c r="B27" s="26" t="s">
        <v>5</v>
      </c>
      <c r="C27" s="15" t="s">
        <v>29</v>
      </c>
      <c r="D27" s="195">
        <v>44829430.700000003</v>
      </c>
      <c r="E27" s="231">
        <v>22832209.940000001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7627304.5599999996</v>
      </c>
      <c r="E29" s="231">
        <v>5287786.03</v>
      </c>
    </row>
    <row r="30" spans="2:7">
      <c r="B30" s="24" t="s">
        <v>32</v>
      </c>
      <c r="C30" s="27" t="s">
        <v>33</v>
      </c>
      <c r="D30" s="89">
        <v>1957663.6099999999</v>
      </c>
      <c r="E30" s="111">
        <v>25921452.129999999</v>
      </c>
    </row>
    <row r="31" spans="2:7">
      <c r="B31" s="26" t="s">
        <v>5</v>
      </c>
      <c r="C31" s="15" t="s">
        <v>34</v>
      </c>
      <c r="D31" s="195">
        <v>1288516.06</v>
      </c>
      <c r="E31" s="231">
        <v>5564241.79</v>
      </c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3839.5</v>
      </c>
      <c r="E33" s="231">
        <v>34871.33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305597.44</v>
      </c>
      <c r="E35" s="231">
        <v>1004505.56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359710.61</v>
      </c>
      <c r="E37" s="231">
        <v>19317833.449999999</v>
      </c>
    </row>
    <row r="38" spans="2:6">
      <c r="B38" s="21" t="s">
        <v>44</v>
      </c>
      <c r="C38" s="22" t="s">
        <v>45</v>
      </c>
      <c r="D38" s="88">
        <v>1053311.5</v>
      </c>
      <c r="E38" s="23">
        <v>-470715.08</v>
      </c>
    </row>
    <row r="39" spans="2:6" ht="13.5" thickBot="1">
      <c r="B39" s="30" t="s">
        <v>46</v>
      </c>
      <c r="C39" s="31" t="s">
        <v>47</v>
      </c>
      <c r="D39" s="90">
        <v>58493937.810000002</v>
      </c>
      <c r="E39" s="242">
        <f>E24+E25+E38</f>
        <v>60221766.570000008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>
        <v>54256.328399999999</v>
      </c>
      <c r="E44" s="155">
        <v>426030.13699999999</v>
      </c>
    </row>
    <row r="45" spans="2:6" ht="13.5" thickBot="1">
      <c r="B45" s="41" t="s">
        <v>7</v>
      </c>
      <c r="C45" s="42" t="s">
        <v>52</v>
      </c>
      <c r="D45" s="197">
        <v>426030.13699999999</v>
      </c>
      <c r="E45" s="156">
        <v>442027.05940000003</v>
      </c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>
        <v>127.94</v>
      </c>
      <c r="E47" s="158">
        <v>137.30000000000001</v>
      </c>
    </row>
    <row r="48" spans="2:6">
      <c r="B48" s="39" t="s">
        <v>7</v>
      </c>
      <c r="C48" s="40" t="s">
        <v>54</v>
      </c>
      <c r="D48" s="196">
        <v>125.67</v>
      </c>
      <c r="E48" s="154">
        <v>133.79</v>
      </c>
    </row>
    <row r="49" spans="2:5">
      <c r="B49" s="39" t="s">
        <v>9</v>
      </c>
      <c r="C49" s="40" t="s">
        <v>55</v>
      </c>
      <c r="D49" s="196">
        <v>137.72</v>
      </c>
      <c r="E49" s="154">
        <v>139.61000000000001</v>
      </c>
    </row>
    <row r="50" spans="2:5" ht="13.5" thickBot="1">
      <c r="B50" s="41" t="s">
        <v>11</v>
      </c>
      <c r="C50" s="42" t="s">
        <v>52</v>
      </c>
      <c r="D50" s="197">
        <v>137.30000000000001</v>
      </c>
      <c r="E50" s="159">
        <v>136.24</v>
      </c>
    </row>
    <row r="51" spans="2:5" ht="13.5" thickBot="1">
      <c r="B51" s="32"/>
      <c r="C51" s="33"/>
      <c r="D51" s="153"/>
      <c r="E51" s="153"/>
    </row>
    <row r="52" spans="2:5" ht="16.5" thickBot="1">
      <c r="B52" s="1875"/>
      <c r="C52" s="1876" t="s">
        <v>56</v>
      </c>
      <c r="D52" s="1877"/>
      <c r="E52" s="1867"/>
    </row>
    <row r="53" spans="2:5" ht="23.25" customHeight="1" thickBot="1">
      <c r="B53" s="6368" t="s">
        <v>57</v>
      </c>
      <c r="C53" s="6369"/>
      <c r="D53" s="1878" t="s">
        <v>58</v>
      </c>
      <c r="E53" s="1879" t="s">
        <v>59</v>
      </c>
    </row>
    <row r="54" spans="2:5" ht="13.5" thickBot="1">
      <c r="B54" s="1880" t="s">
        <v>27</v>
      </c>
      <c r="C54" s="1869" t="s">
        <v>60</v>
      </c>
      <c r="D54" s="1904">
        <v>60221766.57</v>
      </c>
      <c r="E54" s="1905">
        <v>1</v>
      </c>
    </row>
    <row r="55" spans="2:5" ht="25.5">
      <c r="B55" s="1881" t="s">
        <v>5</v>
      </c>
      <c r="C55" s="1882" t="s">
        <v>61</v>
      </c>
      <c r="D55" s="1894">
        <v>0</v>
      </c>
      <c r="E55" s="1895">
        <v>0</v>
      </c>
    </row>
    <row r="56" spans="2:5">
      <c r="B56" s="1871" t="s">
        <v>268</v>
      </c>
      <c r="C56" s="245" t="s">
        <v>269</v>
      </c>
      <c r="D56" s="1896">
        <v>0</v>
      </c>
      <c r="E56" s="1897">
        <v>0</v>
      </c>
    </row>
    <row r="57" spans="2:5">
      <c r="B57" s="246" t="s">
        <v>270</v>
      </c>
      <c r="C57" s="245" t="s">
        <v>271</v>
      </c>
      <c r="D57" s="1896">
        <v>0</v>
      </c>
      <c r="E57" s="1897">
        <v>0</v>
      </c>
    </row>
    <row r="58" spans="2:5">
      <c r="B58" s="246" t="s">
        <v>272</v>
      </c>
      <c r="C58" s="245" t="s">
        <v>273</v>
      </c>
      <c r="D58" s="247">
        <v>0</v>
      </c>
      <c r="E58" s="1897">
        <v>0</v>
      </c>
    </row>
    <row r="59" spans="2:5" ht="25.5">
      <c r="B59" s="1871" t="s">
        <v>7</v>
      </c>
      <c r="C59" s="1872" t="s">
        <v>62</v>
      </c>
      <c r="D59" s="1896">
        <v>0</v>
      </c>
      <c r="E59" s="1897">
        <v>0</v>
      </c>
    </row>
    <row r="60" spans="2:5">
      <c r="B60" s="1871" t="s">
        <v>9</v>
      </c>
      <c r="C60" s="1872" t="s">
        <v>63</v>
      </c>
      <c r="D60" s="1896">
        <v>0</v>
      </c>
      <c r="E60" s="1897">
        <v>0</v>
      </c>
    </row>
    <row r="61" spans="2:5" ht="24" customHeight="1">
      <c r="B61" s="1871" t="s">
        <v>274</v>
      </c>
      <c r="C61" s="1872" t="s">
        <v>275</v>
      </c>
      <c r="D61" s="1896">
        <v>0</v>
      </c>
      <c r="E61" s="1897">
        <v>0</v>
      </c>
    </row>
    <row r="62" spans="2:5">
      <c r="B62" s="1871" t="s">
        <v>276</v>
      </c>
      <c r="C62" s="1872" t="s">
        <v>16</v>
      </c>
      <c r="D62" s="1896">
        <v>0</v>
      </c>
      <c r="E62" s="1897">
        <v>0</v>
      </c>
    </row>
    <row r="63" spans="2:5">
      <c r="B63" s="1871" t="s">
        <v>11</v>
      </c>
      <c r="C63" s="1872" t="s">
        <v>64</v>
      </c>
      <c r="D63" s="1896">
        <v>0</v>
      </c>
      <c r="E63" s="1897">
        <v>0</v>
      </c>
    </row>
    <row r="64" spans="2:5">
      <c r="B64" s="1871" t="s">
        <v>13</v>
      </c>
      <c r="C64" s="1872" t="s">
        <v>275</v>
      </c>
      <c r="D64" s="1896">
        <v>0</v>
      </c>
      <c r="E64" s="1897">
        <v>0</v>
      </c>
    </row>
    <row r="65" spans="2:5">
      <c r="B65" s="1871" t="s">
        <v>15</v>
      </c>
      <c r="C65" s="1872" t="s">
        <v>16</v>
      </c>
      <c r="D65" s="1896">
        <v>0</v>
      </c>
      <c r="E65" s="1897">
        <v>0</v>
      </c>
    </row>
    <row r="66" spans="2:5">
      <c r="B66" s="1871" t="s">
        <v>38</v>
      </c>
      <c r="C66" s="1872" t="s">
        <v>65</v>
      </c>
      <c r="D66" s="1896">
        <v>0</v>
      </c>
      <c r="E66" s="1897">
        <v>0</v>
      </c>
    </row>
    <row r="67" spans="2:5">
      <c r="B67" s="1883" t="s">
        <v>40</v>
      </c>
      <c r="C67" s="1884" t="s">
        <v>66</v>
      </c>
      <c r="D67" s="1906">
        <v>60221766.57</v>
      </c>
      <c r="E67" s="1907">
        <v>1</v>
      </c>
    </row>
    <row r="68" spans="2:5">
      <c r="B68" s="1883" t="s">
        <v>277</v>
      </c>
      <c r="C68" s="1884" t="s">
        <v>278</v>
      </c>
      <c r="D68" s="1908">
        <v>60221766.57</v>
      </c>
      <c r="E68" s="1909">
        <v>1</v>
      </c>
    </row>
    <row r="69" spans="2:5">
      <c r="B69" s="1883" t="s">
        <v>279</v>
      </c>
      <c r="C69" s="1884" t="s">
        <v>280</v>
      </c>
      <c r="D69" s="1898">
        <v>0</v>
      </c>
      <c r="E69" s="1899">
        <v>0</v>
      </c>
    </row>
    <row r="70" spans="2:5">
      <c r="B70" s="1883" t="s">
        <v>281</v>
      </c>
      <c r="C70" s="1884" t="s">
        <v>282</v>
      </c>
      <c r="D70" s="1898">
        <v>0</v>
      </c>
      <c r="E70" s="1899">
        <v>0</v>
      </c>
    </row>
    <row r="71" spans="2:5">
      <c r="B71" s="1883" t="s">
        <v>283</v>
      </c>
      <c r="C71" s="1884" t="s">
        <v>284</v>
      </c>
      <c r="D71" s="1898">
        <v>0</v>
      </c>
      <c r="E71" s="1899">
        <v>0</v>
      </c>
    </row>
    <row r="72" spans="2:5" ht="25.5">
      <c r="B72" s="1883" t="s">
        <v>42</v>
      </c>
      <c r="C72" s="1884" t="s">
        <v>67</v>
      </c>
      <c r="D72" s="1898">
        <v>0</v>
      </c>
      <c r="E72" s="1899">
        <v>0</v>
      </c>
    </row>
    <row r="73" spans="2:5">
      <c r="B73" s="1883" t="s">
        <v>285</v>
      </c>
      <c r="C73" s="1884" t="s">
        <v>286</v>
      </c>
      <c r="D73" s="1898">
        <v>0</v>
      </c>
      <c r="E73" s="1899">
        <v>0</v>
      </c>
    </row>
    <row r="74" spans="2:5">
      <c r="B74" s="1883" t="s">
        <v>287</v>
      </c>
      <c r="C74" s="1884" t="s">
        <v>288</v>
      </c>
      <c r="D74" s="1898">
        <v>0</v>
      </c>
      <c r="E74" s="1899">
        <v>0</v>
      </c>
    </row>
    <row r="75" spans="2:5">
      <c r="B75" s="1883" t="s">
        <v>289</v>
      </c>
      <c r="C75" s="1884" t="s">
        <v>290</v>
      </c>
      <c r="D75" s="1896">
        <v>0</v>
      </c>
      <c r="E75" s="1899">
        <v>0</v>
      </c>
    </row>
    <row r="76" spans="2:5">
      <c r="B76" s="1883" t="s">
        <v>291</v>
      </c>
      <c r="C76" s="1884" t="s">
        <v>292</v>
      </c>
      <c r="D76" s="1898">
        <v>0</v>
      </c>
      <c r="E76" s="1899">
        <v>0</v>
      </c>
    </row>
    <row r="77" spans="2:5">
      <c r="B77" s="1883" t="s">
        <v>293</v>
      </c>
      <c r="C77" s="1884" t="s">
        <v>294</v>
      </c>
      <c r="D77" s="1898">
        <v>0</v>
      </c>
      <c r="E77" s="1899">
        <v>0</v>
      </c>
    </row>
    <row r="78" spans="2:5">
      <c r="B78" s="1883" t="s">
        <v>68</v>
      </c>
      <c r="C78" s="1884" t="s">
        <v>69</v>
      </c>
      <c r="D78" s="1898">
        <v>0</v>
      </c>
      <c r="E78" s="1899">
        <v>0</v>
      </c>
    </row>
    <row r="79" spans="2:5">
      <c r="B79" s="1871" t="s">
        <v>70</v>
      </c>
      <c r="C79" s="1872" t="s">
        <v>71</v>
      </c>
      <c r="D79" s="1896">
        <v>0</v>
      </c>
      <c r="E79" s="1897">
        <v>0</v>
      </c>
    </row>
    <row r="80" spans="2:5">
      <c r="B80" s="1871" t="s">
        <v>295</v>
      </c>
      <c r="C80" s="1872" t="s">
        <v>296</v>
      </c>
      <c r="D80" s="1896">
        <v>0</v>
      </c>
      <c r="E80" s="1897">
        <v>0</v>
      </c>
    </row>
    <row r="81" spans="2:5">
      <c r="B81" s="1871" t="s">
        <v>297</v>
      </c>
      <c r="C81" s="1872" t="s">
        <v>298</v>
      </c>
      <c r="D81" s="1896">
        <v>0</v>
      </c>
      <c r="E81" s="1897">
        <v>0</v>
      </c>
    </row>
    <row r="82" spans="2:5">
      <c r="B82" s="1871" t="s">
        <v>299</v>
      </c>
      <c r="C82" s="1872" t="s">
        <v>300</v>
      </c>
      <c r="D82" s="1896">
        <v>0</v>
      </c>
      <c r="E82" s="1897">
        <v>0</v>
      </c>
    </row>
    <row r="83" spans="2:5">
      <c r="B83" s="1871" t="s">
        <v>301</v>
      </c>
      <c r="C83" s="1872" t="s">
        <v>302</v>
      </c>
      <c r="D83" s="1896">
        <v>0</v>
      </c>
      <c r="E83" s="1897">
        <v>0</v>
      </c>
    </row>
    <row r="84" spans="2:5">
      <c r="B84" s="1871" t="s">
        <v>72</v>
      </c>
      <c r="C84" s="1872" t="s">
        <v>73</v>
      </c>
      <c r="D84" s="1896">
        <v>0</v>
      </c>
      <c r="E84" s="1897">
        <v>0</v>
      </c>
    </row>
    <row r="85" spans="2:5">
      <c r="B85" s="1871" t="s">
        <v>74</v>
      </c>
      <c r="C85" s="1872" t="s">
        <v>75</v>
      </c>
      <c r="D85" s="1896">
        <v>0</v>
      </c>
      <c r="E85" s="1897">
        <v>0</v>
      </c>
    </row>
    <row r="86" spans="2:5" ht="13.5" thickBot="1">
      <c r="B86" s="1885" t="s">
        <v>76</v>
      </c>
      <c r="C86" s="1886" t="s">
        <v>77</v>
      </c>
      <c r="D86" s="1900">
        <v>0</v>
      </c>
      <c r="E86" s="1901">
        <v>0</v>
      </c>
    </row>
    <row r="87" spans="2:5" ht="26.25" thickBot="1">
      <c r="B87" s="1887" t="s">
        <v>32</v>
      </c>
      <c r="C87" s="1888" t="s">
        <v>78</v>
      </c>
      <c r="D87" s="1889">
        <v>0</v>
      </c>
      <c r="E87" s="1890">
        <v>0</v>
      </c>
    </row>
    <row r="88" spans="2:5" ht="13.5" thickBot="1">
      <c r="B88" s="1868" t="s">
        <v>79</v>
      </c>
      <c r="C88" s="1869" t="s">
        <v>80</v>
      </c>
      <c r="D88" s="1870">
        <v>0</v>
      </c>
      <c r="E88" s="1891">
        <v>0</v>
      </c>
    </row>
    <row r="89" spans="2:5" ht="13.5" thickBot="1">
      <c r="B89" s="1868" t="s">
        <v>81</v>
      </c>
      <c r="C89" s="1869" t="s">
        <v>82</v>
      </c>
      <c r="D89" s="1870">
        <v>0</v>
      </c>
      <c r="E89" s="1892">
        <v>0</v>
      </c>
    </row>
    <row r="90" spans="2:5" ht="13.5" thickBot="1">
      <c r="B90" s="1868" t="s">
        <v>83</v>
      </c>
      <c r="C90" s="1869" t="s">
        <v>84</v>
      </c>
      <c r="D90" s="1870">
        <v>0</v>
      </c>
      <c r="E90" s="1893">
        <v>0</v>
      </c>
    </row>
    <row r="91" spans="2:5">
      <c r="B91" s="1868" t="s">
        <v>85</v>
      </c>
      <c r="C91" s="1869" t="s">
        <v>86</v>
      </c>
      <c r="D91" s="1913">
        <v>60221766.57</v>
      </c>
      <c r="E91" s="1934">
        <v>1</v>
      </c>
    </row>
    <row r="92" spans="2:5">
      <c r="B92" s="1871" t="s">
        <v>5</v>
      </c>
      <c r="C92" s="1872" t="s">
        <v>87</v>
      </c>
      <c r="D92" s="1939">
        <v>60221766.57</v>
      </c>
      <c r="E92" s="1940">
        <v>1</v>
      </c>
    </row>
    <row r="93" spans="2:5">
      <c r="B93" s="1871" t="s">
        <v>7</v>
      </c>
      <c r="C93" s="1872" t="s">
        <v>88</v>
      </c>
      <c r="D93" s="1896">
        <v>0</v>
      </c>
      <c r="E93" s="1897">
        <v>0</v>
      </c>
    </row>
    <row r="94" spans="2:5" ht="13.5" thickBot="1">
      <c r="B94" s="1873" t="s">
        <v>9</v>
      </c>
      <c r="C94" s="1874" t="s">
        <v>89</v>
      </c>
      <c r="D94" s="1902">
        <v>0</v>
      </c>
      <c r="E94" s="190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7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71093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218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55505958.720000006</v>
      </c>
      <c r="E9" s="23">
        <f>E10+E11+E12+E13</f>
        <v>59553029.86999999</v>
      </c>
    </row>
    <row r="10" spans="2:5">
      <c r="B10" s="14" t="s">
        <v>5</v>
      </c>
      <c r="C10" s="93" t="s">
        <v>6</v>
      </c>
      <c r="D10" s="175">
        <f>55001700.2+312332.02</f>
        <v>55314032.220000006</v>
      </c>
      <c r="E10" s="226">
        <f>59030614.73+397827.22</f>
        <v>59428441.949999996</v>
      </c>
    </row>
    <row r="11" spans="2:5">
      <c r="B11" s="14" t="s">
        <v>7</v>
      </c>
      <c r="C11" s="93" t="s">
        <v>8</v>
      </c>
      <c r="D11" s="175">
        <v>2.87</v>
      </c>
      <c r="E11" s="226">
        <v>1.55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191923.63</v>
      </c>
      <c r="E13" s="226">
        <f>E14</f>
        <v>124586.37</v>
      </c>
    </row>
    <row r="14" spans="2:5">
      <c r="B14" s="14" t="s">
        <v>13</v>
      </c>
      <c r="C14" s="93" t="s">
        <v>14</v>
      </c>
      <c r="D14" s="175">
        <v>191923.63</v>
      </c>
      <c r="E14" s="226">
        <v>124586.37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70092.63</v>
      </c>
      <c r="E16" s="23">
        <f>E17+E18+E19</f>
        <v>75563.679999999993</v>
      </c>
    </row>
    <row r="17" spans="2:9">
      <c r="B17" s="14" t="s">
        <v>5</v>
      </c>
      <c r="C17" s="93" t="s">
        <v>14</v>
      </c>
      <c r="D17" s="176">
        <v>70092.63</v>
      </c>
      <c r="E17" s="227">
        <v>75563.679999999993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55435866.090000004</v>
      </c>
      <c r="E20" s="229">
        <f>E9-E16</f>
        <v>59477466.18999999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47252415.620000005</v>
      </c>
      <c r="E24" s="23">
        <f>D20</f>
        <v>55435866.090000004</v>
      </c>
    </row>
    <row r="25" spans="2:9">
      <c r="B25" s="21" t="s">
        <v>25</v>
      </c>
      <c r="C25" s="22" t="s">
        <v>26</v>
      </c>
      <c r="D25" s="95">
        <v>5932647.2800000012</v>
      </c>
      <c r="E25" s="110">
        <v>4683129.6399999997</v>
      </c>
      <c r="F25" s="105"/>
      <c r="G25" s="92"/>
      <c r="I25" s="236"/>
    </row>
    <row r="26" spans="2:9">
      <c r="B26" s="24" t="s">
        <v>27</v>
      </c>
      <c r="C26" s="25" t="s">
        <v>28</v>
      </c>
      <c r="D26" s="96">
        <v>15056982.1</v>
      </c>
      <c r="E26" s="111">
        <v>14184822.41</v>
      </c>
      <c r="F26" s="105"/>
      <c r="I26" s="236"/>
    </row>
    <row r="27" spans="2:9">
      <c r="B27" s="26" t="s">
        <v>5</v>
      </c>
      <c r="C27" s="15" t="s">
        <v>29</v>
      </c>
      <c r="D27" s="175">
        <v>10788990.310000001</v>
      </c>
      <c r="E27" s="231">
        <v>11002028.580000002</v>
      </c>
      <c r="F27" s="105"/>
      <c r="G27" s="92"/>
      <c r="I27" s="236"/>
    </row>
    <row r="28" spans="2:9">
      <c r="B28" s="26" t="s">
        <v>7</v>
      </c>
      <c r="C28" s="15" t="s">
        <v>30</v>
      </c>
      <c r="D28" s="175"/>
      <c r="E28" s="231"/>
      <c r="F28" s="105"/>
      <c r="I28" s="236"/>
    </row>
    <row r="29" spans="2:9">
      <c r="B29" s="26" t="s">
        <v>9</v>
      </c>
      <c r="C29" s="15" t="s">
        <v>31</v>
      </c>
      <c r="D29" s="175">
        <v>4267991.7899999991</v>
      </c>
      <c r="E29" s="231">
        <v>3182793.83</v>
      </c>
      <c r="F29" s="105"/>
      <c r="I29" s="236"/>
    </row>
    <row r="30" spans="2:9">
      <c r="B30" s="24" t="s">
        <v>32</v>
      </c>
      <c r="C30" s="27" t="s">
        <v>33</v>
      </c>
      <c r="D30" s="96">
        <v>9124334.8199999984</v>
      </c>
      <c r="E30" s="111">
        <v>9501692.7699999996</v>
      </c>
      <c r="F30" s="105"/>
      <c r="I30" s="236"/>
    </row>
    <row r="31" spans="2:9">
      <c r="B31" s="26" t="s">
        <v>5</v>
      </c>
      <c r="C31" s="15" t="s">
        <v>34</v>
      </c>
      <c r="D31" s="175">
        <v>6059586.4800000004</v>
      </c>
      <c r="E31" s="231">
        <v>6389539.4900000002</v>
      </c>
      <c r="F31" s="105"/>
      <c r="I31" s="236"/>
    </row>
    <row r="32" spans="2:9">
      <c r="B32" s="26" t="s">
        <v>7</v>
      </c>
      <c r="C32" s="15" t="s">
        <v>35</v>
      </c>
      <c r="D32" s="175"/>
      <c r="E32" s="231"/>
      <c r="F32" s="105"/>
      <c r="I32" s="236"/>
    </row>
    <row r="33" spans="2:9">
      <c r="B33" s="26" t="s">
        <v>9</v>
      </c>
      <c r="C33" s="15" t="s">
        <v>36</v>
      </c>
      <c r="D33" s="175">
        <v>1695149.23</v>
      </c>
      <c r="E33" s="231">
        <v>1458184.96</v>
      </c>
      <c r="F33" s="105"/>
      <c r="I33" s="236"/>
    </row>
    <row r="34" spans="2:9">
      <c r="B34" s="26" t="s">
        <v>11</v>
      </c>
      <c r="C34" s="15" t="s">
        <v>37</v>
      </c>
      <c r="D34" s="175"/>
      <c r="E34" s="231"/>
      <c r="F34" s="105"/>
      <c r="I34" s="236"/>
    </row>
    <row r="35" spans="2:9" ht="25.5">
      <c r="B35" s="26" t="s">
        <v>38</v>
      </c>
      <c r="C35" s="15" t="s">
        <v>39</v>
      </c>
      <c r="D35" s="175"/>
      <c r="E35" s="231"/>
      <c r="F35" s="105"/>
      <c r="I35" s="236"/>
    </row>
    <row r="36" spans="2:9">
      <c r="B36" s="26" t="s">
        <v>40</v>
      </c>
      <c r="C36" s="15" t="s">
        <v>41</v>
      </c>
      <c r="D36" s="175"/>
      <c r="E36" s="231"/>
      <c r="F36" s="105"/>
      <c r="I36" s="236"/>
    </row>
    <row r="37" spans="2:9" ht="13.5" thickBot="1">
      <c r="B37" s="28" t="s">
        <v>42</v>
      </c>
      <c r="C37" s="29" t="s">
        <v>43</v>
      </c>
      <c r="D37" s="175">
        <v>1369599.1099999999</v>
      </c>
      <c r="E37" s="231">
        <v>1653968.3199999998</v>
      </c>
      <c r="F37" s="105"/>
      <c r="I37" s="236"/>
    </row>
    <row r="38" spans="2:9">
      <c r="B38" s="21" t="s">
        <v>44</v>
      </c>
      <c r="C38" s="22" t="s">
        <v>45</v>
      </c>
      <c r="D38" s="95">
        <v>2250803.19</v>
      </c>
      <c r="E38" s="23">
        <v>-641529.54</v>
      </c>
    </row>
    <row r="39" spans="2:9" ht="13.5" thickBot="1">
      <c r="B39" s="30" t="s">
        <v>46</v>
      </c>
      <c r="C39" s="31" t="s">
        <v>47</v>
      </c>
      <c r="D39" s="97">
        <v>55435866.090000004</v>
      </c>
      <c r="E39" s="242">
        <f>E24+E25+E38</f>
        <v>59477466.190000005</v>
      </c>
      <c r="F39" s="166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60">
        <v>1122101.2641</v>
      </c>
      <c r="E44" s="144">
        <v>1259258.4489</v>
      </c>
    </row>
    <row r="45" spans="2:9" ht="13.5" thickBot="1">
      <c r="B45" s="41" t="s">
        <v>7</v>
      </c>
      <c r="C45" s="49" t="s">
        <v>52</v>
      </c>
      <c r="D45" s="143">
        <v>1259258.4489</v>
      </c>
      <c r="E45" s="148">
        <v>1365136.2043000001</v>
      </c>
    </row>
    <row r="46" spans="2:9">
      <c r="B46" s="36" t="s">
        <v>32</v>
      </c>
      <c r="C46" s="47" t="s">
        <v>53</v>
      </c>
      <c r="D46" s="192"/>
      <c r="E46" s="149"/>
    </row>
    <row r="47" spans="2:9">
      <c r="B47" s="39" t="s">
        <v>5</v>
      </c>
      <c r="C47" s="48" t="s">
        <v>51</v>
      </c>
      <c r="D47" s="160">
        <v>42.110700000000001</v>
      </c>
      <c r="E47" s="150">
        <v>44.022627871526197</v>
      </c>
    </row>
    <row r="48" spans="2:9">
      <c r="B48" s="39" t="s">
        <v>7</v>
      </c>
      <c r="C48" s="48" t="s">
        <v>54</v>
      </c>
      <c r="D48" s="160">
        <v>41.690199999999997</v>
      </c>
      <c r="E48" s="194">
        <v>43.396000000000001</v>
      </c>
    </row>
    <row r="49" spans="2:5">
      <c r="B49" s="39" t="s">
        <v>9</v>
      </c>
      <c r="C49" s="48" t="s">
        <v>55</v>
      </c>
      <c r="D49" s="160">
        <v>44.022599999999997</v>
      </c>
      <c r="E49" s="194">
        <v>44.625799999999998</v>
      </c>
    </row>
    <row r="50" spans="2:5" ht="13.5" thickBot="1">
      <c r="B50" s="41" t="s">
        <v>11</v>
      </c>
      <c r="C50" s="49" t="s">
        <v>52</v>
      </c>
      <c r="D50" s="143">
        <v>44.022627871526197</v>
      </c>
      <c r="E50" s="152">
        <v>43.568887853573699</v>
      </c>
    </row>
    <row r="51" spans="2:5" ht="13.5" thickBot="1">
      <c r="B51" s="32"/>
      <c r="C51" s="33"/>
      <c r="D51" s="153"/>
      <c r="E51" s="153"/>
    </row>
    <row r="52" spans="2:5" ht="16.5" thickBot="1">
      <c r="B52" s="385"/>
      <c r="C52" s="386" t="s">
        <v>56</v>
      </c>
      <c r="D52" s="387"/>
      <c r="E52" s="377"/>
    </row>
    <row r="53" spans="2:5" ht="23.25" customHeight="1" thickBot="1">
      <c r="B53" s="6368" t="s">
        <v>57</v>
      </c>
      <c r="C53" s="6369"/>
      <c r="D53" s="388" t="s">
        <v>58</v>
      </c>
      <c r="E53" s="389" t="s">
        <v>59</v>
      </c>
    </row>
    <row r="54" spans="2:5" ht="13.5" thickBot="1">
      <c r="B54" s="390" t="s">
        <v>27</v>
      </c>
      <c r="C54" s="379" t="s">
        <v>60</v>
      </c>
      <c r="D54" s="414">
        <v>59428441.949999996</v>
      </c>
      <c r="E54" s="415">
        <v>0.9991757510341247</v>
      </c>
    </row>
    <row r="55" spans="2:5" ht="25.5">
      <c r="B55" s="392" t="s">
        <v>5</v>
      </c>
      <c r="C55" s="393" t="s">
        <v>61</v>
      </c>
      <c r="D55" s="404">
        <v>0</v>
      </c>
      <c r="E55" s="405">
        <v>0</v>
      </c>
    </row>
    <row r="56" spans="2:5">
      <c r="B56" s="381" t="s">
        <v>268</v>
      </c>
      <c r="C56" s="245" t="s">
        <v>269</v>
      </c>
      <c r="D56" s="406">
        <v>0</v>
      </c>
      <c r="E56" s="407">
        <v>0</v>
      </c>
    </row>
    <row r="57" spans="2:5">
      <c r="B57" s="246" t="s">
        <v>270</v>
      </c>
      <c r="C57" s="245" t="s">
        <v>271</v>
      </c>
      <c r="D57" s="406">
        <v>0</v>
      </c>
      <c r="E57" s="407">
        <v>0</v>
      </c>
    </row>
    <row r="58" spans="2:5">
      <c r="B58" s="246" t="s">
        <v>272</v>
      </c>
      <c r="C58" s="245" t="s">
        <v>273</v>
      </c>
      <c r="D58" s="247">
        <v>0</v>
      </c>
      <c r="E58" s="407">
        <v>0</v>
      </c>
    </row>
    <row r="59" spans="2:5" ht="25.5">
      <c r="B59" s="381" t="s">
        <v>7</v>
      </c>
      <c r="C59" s="382" t="s">
        <v>62</v>
      </c>
      <c r="D59" s="406">
        <v>0</v>
      </c>
      <c r="E59" s="407">
        <v>0</v>
      </c>
    </row>
    <row r="60" spans="2:5">
      <c r="B60" s="381" t="s">
        <v>9</v>
      </c>
      <c r="C60" s="382" t="s">
        <v>63</v>
      </c>
      <c r="D60" s="406">
        <v>0</v>
      </c>
      <c r="E60" s="407">
        <v>0</v>
      </c>
    </row>
    <row r="61" spans="2:5" ht="24" customHeight="1">
      <c r="B61" s="381" t="s">
        <v>274</v>
      </c>
      <c r="C61" s="382" t="s">
        <v>275</v>
      </c>
      <c r="D61" s="406">
        <v>0</v>
      </c>
      <c r="E61" s="407">
        <v>0</v>
      </c>
    </row>
    <row r="62" spans="2:5">
      <c r="B62" s="381" t="s">
        <v>276</v>
      </c>
      <c r="C62" s="382" t="s">
        <v>16</v>
      </c>
      <c r="D62" s="406">
        <v>0</v>
      </c>
      <c r="E62" s="407">
        <v>0</v>
      </c>
    </row>
    <row r="63" spans="2:5">
      <c r="B63" s="381" t="s">
        <v>11</v>
      </c>
      <c r="C63" s="382" t="s">
        <v>64</v>
      </c>
      <c r="D63" s="406">
        <v>0</v>
      </c>
      <c r="E63" s="407">
        <v>0</v>
      </c>
    </row>
    <row r="64" spans="2:5">
      <c r="B64" s="381" t="s">
        <v>13</v>
      </c>
      <c r="C64" s="382" t="s">
        <v>275</v>
      </c>
      <c r="D64" s="406">
        <v>0</v>
      </c>
      <c r="E64" s="407">
        <v>0</v>
      </c>
    </row>
    <row r="65" spans="2:5">
      <c r="B65" s="381" t="s">
        <v>15</v>
      </c>
      <c r="C65" s="382" t="s">
        <v>16</v>
      </c>
      <c r="D65" s="406">
        <v>0</v>
      </c>
      <c r="E65" s="407">
        <v>0</v>
      </c>
    </row>
    <row r="66" spans="2:5">
      <c r="B66" s="381" t="s">
        <v>38</v>
      </c>
      <c r="C66" s="382" t="s">
        <v>65</v>
      </c>
      <c r="D66" s="406">
        <v>0</v>
      </c>
      <c r="E66" s="407">
        <v>0</v>
      </c>
    </row>
    <row r="67" spans="2:5">
      <c r="B67" s="394" t="s">
        <v>40</v>
      </c>
      <c r="C67" s="395" t="s">
        <v>66</v>
      </c>
      <c r="D67" s="416">
        <v>59030614.729999997</v>
      </c>
      <c r="E67" s="417">
        <v>0.99248704612646865</v>
      </c>
    </row>
    <row r="68" spans="2:5">
      <c r="B68" s="394" t="s">
        <v>277</v>
      </c>
      <c r="C68" s="395" t="s">
        <v>278</v>
      </c>
      <c r="D68" s="418">
        <v>59030614.729999997</v>
      </c>
      <c r="E68" s="419">
        <v>0.99248704612646865</v>
      </c>
    </row>
    <row r="69" spans="2:5">
      <c r="B69" s="394" t="s">
        <v>279</v>
      </c>
      <c r="C69" s="395" t="s">
        <v>280</v>
      </c>
      <c r="D69" s="408">
        <v>0</v>
      </c>
      <c r="E69" s="409">
        <v>0</v>
      </c>
    </row>
    <row r="70" spans="2:5">
      <c r="B70" s="394" t="s">
        <v>281</v>
      </c>
      <c r="C70" s="395" t="s">
        <v>282</v>
      </c>
      <c r="D70" s="408">
        <v>0</v>
      </c>
      <c r="E70" s="409">
        <v>0</v>
      </c>
    </row>
    <row r="71" spans="2:5">
      <c r="B71" s="394" t="s">
        <v>283</v>
      </c>
      <c r="C71" s="395" t="s">
        <v>284</v>
      </c>
      <c r="D71" s="408">
        <v>0</v>
      </c>
      <c r="E71" s="409">
        <v>0</v>
      </c>
    </row>
    <row r="72" spans="2:5" ht="25.5">
      <c r="B72" s="394" t="s">
        <v>42</v>
      </c>
      <c r="C72" s="395" t="s">
        <v>67</v>
      </c>
      <c r="D72" s="408">
        <v>0</v>
      </c>
      <c r="E72" s="409">
        <v>0</v>
      </c>
    </row>
    <row r="73" spans="2:5">
      <c r="B73" s="394" t="s">
        <v>285</v>
      </c>
      <c r="C73" s="395" t="s">
        <v>286</v>
      </c>
      <c r="D73" s="408">
        <v>0</v>
      </c>
      <c r="E73" s="409">
        <v>0</v>
      </c>
    </row>
    <row r="74" spans="2:5">
      <c r="B74" s="394" t="s">
        <v>287</v>
      </c>
      <c r="C74" s="395" t="s">
        <v>288</v>
      </c>
      <c r="D74" s="408">
        <v>0</v>
      </c>
      <c r="E74" s="409">
        <v>0</v>
      </c>
    </row>
    <row r="75" spans="2:5">
      <c r="B75" s="394" t="s">
        <v>289</v>
      </c>
      <c r="C75" s="395" t="s">
        <v>290</v>
      </c>
      <c r="D75" s="406">
        <v>0</v>
      </c>
      <c r="E75" s="409">
        <v>0</v>
      </c>
    </row>
    <row r="76" spans="2:5">
      <c r="B76" s="394" t="s">
        <v>291</v>
      </c>
      <c r="C76" s="395" t="s">
        <v>292</v>
      </c>
      <c r="D76" s="408">
        <v>0</v>
      </c>
      <c r="E76" s="409">
        <v>0</v>
      </c>
    </row>
    <row r="77" spans="2:5">
      <c r="B77" s="394" t="s">
        <v>293</v>
      </c>
      <c r="C77" s="395" t="s">
        <v>294</v>
      </c>
      <c r="D77" s="408">
        <v>0</v>
      </c>
      <c r="E77" s="409">
        <v>0</v>
      </c>
    </row>
    <row r="78" spans="2:5">
      <c r="B78" s="394" t="s">
        <v>68</v>
      </c>
      <c r="C78" s="395" t="s">
        <v>69</v>
      </c>
      <c r="D78" s="408">
        <v>0</v>
      </c>
      <c r="E78" s="409">
        <v>0</v>
      </c>
    </row>
    <row r="79" spans="2:5">
      <c r="B79" s="381" t="s">
        <v>70</v>
      </c>
      <c r="C79" s="382" t="s">
        <v>71</v>
      </c>
      <c r="D79" s="406">
        <v>0</v>
      </c>
      <c r="E79" s="407">
        <v>0</v>
      </c>
    </row>
    <row r="80" spans="2:5">
      <c r="B80" s="381" t="s">
        <v>295</v>
      </c>
      <c r="C80" s="382" t="s">
        <v>296</v>
      </c>
      <c r="D80" s="406">
        <v>0</v>
      </c>
      <c r="E80" s="407">
        <v>0</v>
      </c>
    </row>
    <row r="81" spans="2:5">
      <c r="B81" s="381" t="s">
        <v>297</v>
      </c>
      <c r="C81" s="382" t="s">
        <v>298</v>
      </c>
      <c r="D81" s="406">
        <v>0</v>
      </c>
      <c r="E81" s="407">
        <v>0</v>
      </c>
    </row>
    <row r="82" spans="2:5">
      <c r="B82" s="381" t="s">
        <v>299</v>
      </c>
      <c r="C82" s="382" t="s">
        <v>300</v>
      </c>
      <c r="D82" s="406">
        <v>0</v>
      </c>
      <c r="E82" s="407">
        <v>0</v>
      </c>
    </row>
    <row r="83" spans="2:5">
      <c r="B83" s="381" t="s">
        <v>301</v>
      </c>
      <c r="C83" s="382" t="s">
        <v>302</v>
      </c>
      <c r="D83" s="406">
        <v>0</v>
      </c>
      <c r="E83" s="407">
        <v>0</v>
      </c>
    </row>
    <row r="84" spans="2:5">
      <c r="B84" s="381" t="s">
        <v>72</v>
      </c>
      <c r="C84" s="382" t="s">
        <v>73</v>
      </c>
      <c r="D84" s="406">
        <v>0</v>
      </c>
      <c r="E84" s="407">
        <v>0</v>
      </c>
    </row>
    <row r="85" spans="2:5">
      <c r="B85" s="381" t="s">
        <v>74</v>
      </c>
      <c r="C85" s="382" t="s">
        <v>75</v>
      </c>
      <c r="D85" s="420">
        <v>397827.22</v>
      </c>
      <c r="E85" s="421">
        <v>6.6887049076560547E-3</v>
      </c>
    </row>
    <row r="86" spans="2:5" ht="13.5" thickBot="1">
      <c r="B86" s="396" t="s">
        <v>76</v>
      </c>
      <c r="C86" s="397" t="s">
        <v>77</v>
      </c>
      <c r="D86" s="410">
        <v>0</v>
      </c>
      <c r="E86" s="411">
        <v>0</v>
      </c>
    </row>
    <row r="87" spans="2:5" ht="26.25" thickBot="1">
      <c r="B87" s="398" t="s">
        <v>32</v>
      </c>
      <c r="C87" s="399" t="s">
        <v>78</v>
      </c>
      <c r="D87" s="400">
        <v>0</v>
      </c>
      <c r="E87" s="401">
        <v>0</v>
      </c>
    </row>
    <row r="88" spans="2:5" ht="13.5" thickBot="1">
      <c r="B88" s="378" t="s">
        <v>79</v>
      </c>
      <c r="C88" s="379" t="s">
        <v>80</v>
      </c>
      <c r="D88" s="425">
        <v>1.55</v>
      </c>
      <c r="E88" s="448">
        <v>0</v>
      </c>
    </row>
    <row r="89" spans="2:5" ht="13.5" thickBot="1">
      <c r="B89" s="378" t="s">
        <v>81</v>
      </c>
      <c r="C89" s="379" t="s">
        <v>82</v>
      </c>
      <c r="D89" s="425">
        <v>124586.37</v>
      </c>
      <c r="E89" s="436">
        <v>2.0946818682895884E-3</v>
      </c>
    </row>
    <row r="90" spans="2:5" ht="13.5" thickBot="1">
      <c r="B90" s="378" t="s">
        <v>83</v>
      </c>
      <c r="C90" s="379" t="s">
        <v>84</v>
      </c>
      <c r="D90" s="425">
        <v>75563.679999999993</v>
      </c>
      <c r="E90" s="436">
        <v>1.2704589627038382E-3</v>
      </c>
    </row>
    <row r="91" spans="2:5">
      <c r="B91" s="378" t="s">
        <v>85</v>
      </c>
      <c r="C91" s="379" t="s">
        <v>86</v>
      </c>
      <c r="D91" s="425">
        <v>59477466.18999999</v>
      </c>
      <c r="E91" s="447">
        <v>0.99999997393971041</v>
      </c>
    </row>
    <row r="92" spans="2:5">
      <c r="B92" s="381" t="s">
        <v>5</v>
      </c>
      <c r="C92" s="382" t="s">
        <v>87</v>
      </c>
      <c r="D92" s="451">
        <v>59477466.18999999</v>
      </c>
      <c r="E92" s="452">
        <v>0.99999997393971041</v>
      </c>
    </row>
    <row r="93" spans="2:5">
      <c r="B93" s="381" t="s">
        <v>7</v>
      </c>
      <c r="C93" s="382" t="s">
        <v>88</v>
      </c>
      <c r="D93" s="406">
        <v>0</v>
      </c>
      <c r="E93" s="407">
        <v>0</v>
      </c>
    </row>
    <row r="94" spans="2:5" ht="13.5" thickBot="1">
      <c r="B94" s="383" t="s">
        <v>9</v>
      </c>
      <c r="C94" s="384" t="s">
        <v>89</v>
      </c>
      <c r="D94" s="412">
        <v>0</v>
      </c>
      <c r="E94" s="41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dimension ref="A1:G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2851562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137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220737.5</v>
      </c>
      <c r="E9" s="23">
        <f>E10+E11+E12+E13</f>
        <v>313357.03999999998</v>
      </c>
    </row>
    <row r="10" spans="2:5">
      <c r="B10" s="14" t="s">
        <v>5</v>
      </c>
      <c r="C10" s="93" t="s">
        <v>6</v>
      </c>
      <c r="D10" s="175">
        <v>220737.5</v>
      </c>
      <c r="E10" s="226">
        <v>313357.03999999998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220737.5</v>
      </c>
      <c r="E20" s="229">
        <f>E9-E16</f>
        <v>313357.03999999998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145173.67000000001</v>
      </c>
      <c r="E24" s="23">
        <f>D20</f>
        <v>220737.5</v>
      </c>
    </row>
    <row r="25" spans="2:7">
      <c r="B25" s="21" t="s">
        <v>25</v>
      </c>
      <c r="C25" s="22" t="s">
        <v>26</v>
      </c>
      <c r="D25" s="95">
        <v>81480.86</v>
      </c>
      <c r="E25" s="110">
        <v>116755.34</v>
      </c>
      <c r="F25" s="50"/>
      <c r="G25" s="92"/>
    </row>
    <row r="26" spans="2:7">
      <c r="B26" s="24" t="s">
        <v>27</v>
      </c>
      <c r="C26" s="25" t="s">
        <v>28</v>
      </c>
      <c r="D26" s="96">
        <v>90517.27</v>
      </c>
      <c r="E26" s="111">
        <v>166882.63</v>
      </c>
    </row>
    <row r="27" spans="2:7">
      <c r="B27" s="26" t="s">
        <v>5</v>
      </c>
      <c r="C27" s="15" t="s">
        <v>29</v>
      </c>
      <c r="D27" s="175">
        <v>81545.02</v>
      </c>
      <c r="E27" s="231">
        <v>17976.63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8972.25</v>
      </c>
      <c r="E29" s="231">
        <v>148906</v>
      </c>
    </row>
    <row r="30" spans="2:7">
      <c r="B30" s="24" t="s">
        <v>32</v>
      </c>
      <c r="C30" s="27" t="s">
        <v>33</v>
      </c>
      <c r="D30" s="96">
        <v>9036.41</v>
      </c>
      <c r="E30" s="111">
        <v>50127.29</v>
      </c>
    </row>
    <row r="31" spans="2:7">
      <c r="B31" s="26" t="s">
        <v>5</v>
      </c>
      <c r="C31" s="15" t="s">
        <v>34</v>
      </c>
      <c r="D31" s="175"/>
      <c r="E31" s="231">
        <v>25456.95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248.1</v>
      </c>
      <c r="E33" s="231">
        <v>439.34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2792.94</v>
      </c>
      <c r="E35" s="231">
        <v>3876.57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5995.37</v>
      </c>
      <c r="E37" s="231">
        <v>20354.43</v>
      </c>
    </row>
    <row r="38" spans="2:6">
      <c r="B38" s="21" t="s">
        <v>44</v>
      </c>
      <c r="C38" s="22" t="s">
        <v>45</v>
      </c>
      <c r="D38" s="95">
        <v>-5917.03</v>
      </c>
      <c r="E38" s="23">
        <v>-24135.8</v>
      </c>
    </row>
    <row r="39" spans="2:6" ht="13.5" thickBot="1">
      <c r="B39" s="30" t="s">
        <v>46</v>
      </c>
      <c r="C39" s="31" t="s">
        <v>47</v>
      </c>
      <c r="D39" s="97">
        <v>220737.50000000003</v>
      </c>
      <c r="E39" s="242">
        <f>E24+E25+E38</f>
        <v>313357.03999999998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1559.3305</v>
      </c>
      <c r="E44" s="144">
        <v>2421.4294</v>
      </c>
    </row>
    <row r="45" spans="2:6" ht="13.5" thickBot="1">
      <c r="B45" s="41" t="s">
        <v>7</v>
      </c>
      <c r="C45" s="49" t="s">
        <v>52</v>
      </c>
      <c r="D45" s="143">
        <v>2421.4294</v>
      </c>
      <c r="E45" s="148">
        <v>3642.4159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93.1</v>
      </c>
      <c r="E47" s="150">
        <v>91.16</v>
      </c>
    </row>
    <row r="48" spans="2:6">
      <c r="B48" s="39" t="s">
        <v>7</v>
      </c>
      <c r="C48" s="48" t="s">
        <v>54</v>
      </c>
      <c r="D48" s="160">
        <v>88.88</v>
      </c>
      <c r="E48" s="154">
        <v>81.69</v>
      </c>
    </row>
    <row r="49" spans="2:5">
      <c r="B49" s="39" t="s">
        <v>9</v>
      </c>
      <c r="C49" s="48" t="s">
        <v>55</v>
      </c>
      <c r="D49" s="160">
        <v>99.01</v>
      </c>
      <c r="E49" s="154">
        <v>103.28</v>
      </c>
    </row>
    <row r="50" spans="2:5" ht="13.5" thickBot="1">
      <c r="B50" s="41" t="s">
        <v>11</v>
      </c>
      <c r="C50" s="49" t="s">
        <v>52</v>
      </c>
      <c r="D50" s="143">
        <v>91.16</v>
      </c>
      <c r="E50" s="152">
        <v>86.03</v>
      </c>
    </row>
    <row r="51" spans="2:5" ht="13.5" thickBot="1">
      <c r="B51" s="32"/>
      <c r="C51" s="33"/>
      <c r="D51" s="153"/>
      <c r="E51" s="153"/>
    </row>
    <row r="52" spans="2:5" ht="16.5" thickBot="1">
      <c r="B52" s="1918"/>
      <c r="C52" s="1919" t="s">
        <v>56</v>
      </c>
      <c r="D52" s="1920"/>
      <c r="E52" s="1910"/>
    </row>
    <row r="53" spans="2:5" ht="23.25" customHeight="1" thickBot="1">
      <c r="B53" s="6368" t="s">
        <v>57</v>
      </c>
      <c r="C53" s="6369"/>
      <c r="D53" s="1921" t="s">
        <v>58</v>
      </c>
      <c r="E53" s="1922" t="s">
        <v>59</v>
      </c>
    </row>
    <row r="54" spans="2:5" ht="13.5" thickBot="1">
      <c r="B54" s="1923" t="s">
        <v>27</v>
      </c>
      <c r="C54" s="1912" t="s">
        <v>60</v>
      </c>
      <c r="D54" s="1947">
        <v>313357.03999999998</v>
      </c>
      <c r="E54" s="1948">
        <v>1</v>
      </c>
    </row>
    <row r="55" spans="2:5" ht="25.5">
      <c r="B55" s="1924" t="s">
        <v>5</v>
      </c>
      <c r="C55" s="1925" t="s">
        <v>61</v>
      </c>
      <c r="D55" s="1937">
        <v>0</v>
      </c>
      <c r="E55" s="1938">
        <v>0</v>
      </c>
    </row>
    <row r="56" spans="2:5">
      <c r="B56" s="1914" t="s">
        <v>268</v>
      </c>
      <c r="C56" s="245" t="s">
        <v>269</v>
      </c>
      <c r="D56" s="1939">
        <v>0</v>
      </c>
      <c r="E56" s="1940">
        <v>0</v>
      </c>
    </row>
    <row r="57" spans="2:5">
      <c r="B57" s="246" t="s">
        <v>270</v>
      </c>
      <c r="C57" s="245" t="s">
        <v>271</v>
      </c>
      <c r="D57" s="1939">
        <v>0</v>
      </c>
      <c r="E57" s="1940">
        <v>0</v>
      </c>
    </row>
    <row r="58" spans="2:5">
      <c r="B58" s="246" t="s">
        <v>272</v>
      </c>
      <c r="C58" s="245" t="s">
        <v>273</v>
      </c>
      <c r="D58" s="247">
        <v>0</v>
      </c>
      <c r="E58" s="1940">
        <v>0</v>
      </c>
    </row>
    <row r="59" spans="2:5" ht="25.5">
      <c r="B59" s="1914" t="s">
        <v>7</v>
      </c>
      <c r="C59" s="1915" t="s">
        <v>62</v>
      </c>
      <c r="D59" s="1939">
        <v>0</v>
      </c>
      <c r="E59" s="1940">
        <v>0</v>
      </c>
    </row>
    <row r="60" spans="2:5">
      <c r="B60" s="1914" t="s">
        <v>9</v>
      </c>
      <c r="C60" s="1915" t="s">
        <v>63</v>
      </c>
      <c r="D60" s="1939">
        <v>0</v>
      </c>
      <c r="E60" s="1940">
        <v>0</v>
      </c>
    </row>
    <row r="61" spans="2:5" ht="24" customHeight="1">
      <c r="B61" s="1914" t="s">
        <v>274</v>
      </c>
      <c r="C61" s="1915" t="s">
        <v>275</v>
      </c>
      <c r="D61" s="1939">
        <v>0</v>
      </c>
      <c r="E61" s="1940">
        <v>0</v>
      </c>
    </row>
    <row r="62" spans="2:5">
      <c r="B62" s="1914" t="s">
        <v>276</v>
      </c>
      <c r="C62" s="1915" t="s">
        <v>16</v>
      </c>
      <c r="D62" s="1939">
        <v>0</v>
      </c>
      <c r="E62" s="1940">
        <v>0</v>
      </c>
    </row>
    <row r="63" spans="2:5">
      <c r="B63" s="1914" t="s">
        <v>11</v>
      </c>
      <c r="C63" s="1915" t="s">
        <v>64</v>
      </c>
      <c r="D63" s="1939">
        <v>0</v>
      </c>
      <c r="E63" s="1940">
        <v>0</v>
      </c>
    </row>
    <row r="64" spans="2:5">
      <c r="B64" s="1914" t="s">
        <v>13</v>
      </c>
      <c r="C64" s="1915" t="s">
        <v>275</v>
      </c>
      <c r="D64" s="1939">
        <v>0</v>
      </c>
      <c r="E64" s="1940">
        <v>0</v>
      </c>
    </row>
    <row r="65" spans="2:5">
      <c r="B65" s="1914" t="s">
        <v>15</v>
      </c>
      <c r="C65" s="1915" t="s">
        <v>16</v>
      </c>
      <c r="D65" s="1939">
        <v>0</v>
      </c>
      <c r="E65" s="1940">
        <v>0</v>
      </c>
    </row>
    <row r="66" spans="2:5">
      <c r="B66" s="1914" t="s">
        <v>38</v>
      </c>
      <c r="C66" s="1915" t="s">
        <v>65</v>
      </c>
      <c r="D66" s="1939">
        <v>0</v>
      </c>
      <c r="E66" s="1940">
        <v>0</v>
      </c>
    </row>
    <row r="67" spans="2:5">
      <c r="B67" s="1926" t="s">
        <v>40</v>
      </c>
      <c r="C67" s="1927" t="s">
        <v>66</v>
      </c>
      <c r="D67" s="1949">
        <v>313357.03999999998</v>
      </c>
      <c r="E67" s="1950">
        <v>1</v>
      </c>
    </row>
    <row r="68" spans="2:5">
      <c r="B68" s="1926" t="s">
        <v>277</v>
      </c>
      <c r="C68" s="1927" t="s">
        <v>278</v>
      </c>
      <c r="D68" s="1951">
        <v>313357.03999999998</v>
      </c>
      <c r="E68" s="1952">
        <v>1</v>
      </c>
    </row>
    <row r="69" spans="2:5">
      <c r="B69" s="1926" t="s">
        <v>279</v>
      </c>
      <c r="C69" s="1927" t="s">
        <v>280</v>
      </c>
      <c r="D69" s="1941">
        <v>0</v>
      </c>
      <c r="E69" s="1942">
        <v>0</v>
      </c>
    </row>
    <row r="70" spans="2:5">
      <c r="B70" s="1926" t="s">
        <v>281</v>
      </c>
      <c r="C70" s="1927" t="s">
        <v>282</v>
      </c>
      <c r="D70" s="1941">
        <v>0</v>
      </c>
      <c r="E70" s="1942">
        <v>0</v>
      </c>
    </row>
    <row r="71" spans="2:5">
      <c r="B71" s="1926" t="s">
        <v>283</v>
      </c>
      <c r="C71" s="1927" t="s">
        <v>284</v>
      </c>
      <c r="D71" s="1941">
        <v>0</v>
      </c>
      <c r="E71" s="1942">
        <v>0</v>
      </c>
    </row>
    <row r="72" spans="2:5" ht="25.5">
      <c r="B72" s="1926" t="s">
        <v>42</v>
      </c>
      <c r="C72" s="1927" t="s">
        <v>67</v>
      </c>
      <c r="D72" s="1941">
        <v>0</v>
      </c>
      <c r="E72" s="1942">
        <v>0</v>
      </c>
    </row>
    <row r="73" spans="2:5">
      <c r="B73" s="1926" t="s">
        <v>285</v>
      </c>
      <c r="C73" s="1927" t="s">
        <v>286</v>
      </c>
      <c r="D73" s="1941">
        <v>0</v>
      </c>
      <c r="E73" s="1942">
        <v>0</v>
      </c>
    </row>
    <row r="74" spans="2:5">
      <c r="B74" s="1926" t="s">
        <v>287</v>
      </c>
      <c r="C74" s="1927" t="s">
        <v>288</v>
      </c>
      <c r="D74" s="1941">
        <v>0</v>
      </c>
      <c r="E74" s="1942">
        <v>0</v>
      </c>
    </row>
    <row r="75" spans="2:5">
      <c r="B75" s="1926" t="s">
        <v>289</v>
      </c>
      <c r="C75" s="1927" t="s">
        <v>290</v>
      </c>
      <c r="D75" s="1939">
        <v>0</v>
      </c>
      <c r="E75" s="1942">
        <v>0</v>
      </c>
    </row>
    <row r="76" spans="2:5">
      <c r="B76" s="1926" t="s">
        <v>291</v>
      </c>
      <c r="C76" s="1927" t="s">
        <v>292</v>
      </c>
      <c r="D76" s="1941">
        <v>0</v>
      </c>
      <c r="E76" s="1942">
        <v>0</v>
      </c>
    </row>
    <row r="77" spans="2:5">
      <c r="B77" s="1926" t="s">
        <v>293</v>
      </c>
      <c r="C77" s="1927" t="s">
        <v>294</v>
      </c>
      <c r="D77" s="1941">
        <v>0</v>
      </c>
      <c r="E77" s="1942">
        <v>0</v>
      </c>
    </row>
    <row r="78" spans="2:5">
      <c r="B78" s="1926" t="s">
        <v>68</v>
      </c>
      <c r="C78" s="1927" t="s">
        <v>69</v>
      </c>
      <c r="D78" s="1941">
        <v>0</v>
      </c>
      <c r="E78" s="1942">
        <v>0</v>
      </c>
    </row>
    <row r="79" spans="2:5">
      <c r="B79" s="1914" t="s">
        <v>70</v>
      </c>
      <c r="C79" s="1915" t="s">
        <v>71</v>
      </c>
      <c r="D79" s="1939">
        <v>0</v>
      </c>
      <c r="E79" s="1940">
        <v>0</v>
      </c>
    </row>
    <row r="80" spans="2:5">
      <c r="B80" s="1914" t="s">
        <v>295</v>
      </c>
      <c r="C80" s="1915" t="s">
        <v>296</v>
      </c>
      <c r="D80" s="1939">
        <v>0</v>
      </c>
      <c r="E80" s="1940">
        <v>0</v>
      </c>
    </row>
    <row r="81" spans="2:5">
      <c r="B81" s="1914" t="s">
        <v>297</v>
      </c>
      <c r="C81" s="1915" t="s">
        <v>298</v>
      </c>
      <c r="D81" s="1939">
        <v>0</v>
      </c>
      <c r="E81" s="1940">
        <v>0</v>
      </c>
    </row>
    <row r="82" spans="2:5">
      <c r="B82" s="1914" t="s">
        <v>299</v>
      </c>
      <c r="C82" s="1915" t="s">
        <v>300</v>
      </c>
      <c r="D82" s="1939">
        <v>0</v>
      </c>
      <c r="E82" s="1940">
        <v>0</v>
      </c>
    </row>
    <row r="83" spans="2:5">
      <c r="B83" s="1914" t="s">
        <v>301</v>
      </c>
      <c r="C83" s="1915" t="s">
        <v>302</v>
      </c>
      <c r="D83" s="1939">
        <v>0</v>
      </c>
      <c r="E83" s="1940">
        <v>0</v>
      </c>
    </row>
    <row r="84" spans="2:5">
      <c r="B84" s="1914" t="s">
        <v>72</v>
      </c>
      <c r="C84" s="1915" t="s">
        <v>73</v>
      </c>
      <c r="D84" s="1939">
        <v>0</v>
      </c>
      <c r="E84" s="1940">
        <v>0</v>
      </c>
    </row>
    <row r="85" spans="2:5">
      <c r="B85" s="1914" t="s">
        <v>74</v>
      </c>
      <c r="C85" s="1915" t="s">
        <v>75</v>
      </c>
      <c r="D85" s="1939">
        <v>0</v>
      </c>
      <c r="E85" s="1940">
        <v>0</v>
      </c>
    </row>
    <row r="86" spans="2:5" ht="13.5" thickBot="1">
      <c r="B86" s="1928" t="s">
        <v>76</v>
      </c>
      <c r="C86" s="1929" t="s">
        <v>77</v>
      </c>
      <c r="D86" s="1943">
        <v>0</v>
      </c>
      <c r="E86" s="1944">
        <v>0</v>
      </c>
    </row>
    <row r="87" spans="2:5" ht="26.25" thickBot="1">
      <c r="B87" s="1930" t="s">
        <v>32</v>
      </c>
      <c r="C87" s="1931" t="s">
        <v>78</v>
      </c>
      <c r="D87" s="1932">
        <v>0</v>
      </c>
      <c r="E87" s="1933">
        <v>0</v>
      </c>
    </row>
    <row r="88" spans="2:5" ht="13.5" thickBot="1">
      <c r="B88" s="1911" t="s">
        <v>79</v>
      </c>
      <c r="C88" s="1912" t="s">
        <v>80</v>
      </c>
      <c r="D88" s="1913">
        <v>0</v>
      </c>
      <c r="E88" s="1934">
        <v>0</v>
      </c>
    </row>
    <row r="89" spans="2:5" ht="13.5" thickBot="1">
      <c r="B89" s="1911" t="s">
        <v>81</v>
      </c>
      <c r="C89" s="1912" t="s">
        <v>82</v>
      </c>
      <c r="D89" s="1913">
        <v>0</v>
      </c>
      <c r="E89" s="1935">
        <v>0</v>
      </c>
    </row>
    <row r="90" spans="2:5" ht="13.5" thickBot="1">
      <c r="B90" s="1911" t="s">
        <v>83</v>
      </c>
      <c r="C90" s="1912" t="s">
        <v>84</v>
      </c>
      <c r="D90" s="1913">
        <v>0</v>
      </c>
      <c r="E90" s="1936">
        <v>0</v>
      </c>
    </row>
    <row r="91" spans="2:5">
      <c r="B91" s="1911" t="s">
        <v>85</v>
      </c>
      <c r="C91" s="1912" t="s">
        <v>86</v>
      </c>
      <c r="D91" s="1956">
        <v>313357.03999999998</v>
      </c>
      <c r="E91" s="1975">
        <v>1</v>
      </c>
    </row>
    <row r="92" spans="2:5">
      <c r="B92" s="1914" t="s">
        <v>5</v>
      </c>
      <c r="C92" s="1915" t="s">
        <v>87</v>
      </c>
      <c r="D92" s="1978">
        <v>313357.03999999998</v>
      </c>
      <c r="E92" s="1979">
        <v>1</v>
      </c>
    </row>
    <row r="93" spans="2:5">
      <c r="B93" s="1914" t="s">
        <v>7</v>
      </c>
      <c r="C93" s="1915" t="s">
        <v>88</v>
      </c>
      <c r="D93" s="1939">
        <v>0</v>
      </c>
      <c r="E93" s="1940">
        <v>0</v>
      </c>
    </row>
    <row r="94" spans="2:5" ht="13.5" thickBot="1">
      <c r="B94" s="1916" t="s">
        <v>9</v>
      </c>
      <c r="C94" s="1917" t="s">
        <v>89</v>
      </c>
      <c r="D94" s="1945">
        <v>0</v>
      </c>
      <c r="E94" s="1946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dimension ref="A1:G94"/>
  <sheetViews>
    <sheetView topLeftCell="A61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42578125" style="43" customWidth="1"/>
    <col min="7" max="7" width="10.57031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260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21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</f>
        <v>128384.98</v>
      </c>
    </row>
    <row r="10" spans="2:5">
      <c r="B10" s="14" t="s">
        <v>5</v>
      </c>
      <c r="C10" s="93" t="s">
        <v>6</v>
      </c>
      <c r="D10" s="175"/>
      <c r="E10" s="226">
        <v>128384.98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</f>
        <v>128384.98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21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/>
      <c r="E24" s="23"/>
    </row>
    <row r="25" spans="2:7">
      <c r="B25" s="21" t="s">
        <v>25</v>
      </c>
      <c r="C25" s="22" t="s">
        <v>26</v>
      </c>
      <c r="D25" s="88"/>
      <c r="E25" s="110">
        <v>131198.04</v>
      </c>
    </row>
    <row r="26" spans="2:7">
      <c r="B26" s="24" t="s">
        <v>27</v>
      </c>
      <c r="C26" s="25" t="s">
        <v>28</v>
      </c>
      <c r="D26" s="89"/>
      <c r="E26" s="111">
        <v>131198.04</v>
      </c>
    </row>
    <row r="27" spans="2:7">
      <c r="B27" s="26" t="s">
        <v>5</v>
      </c>
      <c r="C27" s="15" t="s">
        <v>29</v>
      </c>
      <c r="D27" s="195"/>
      <c r="E27" s="231"/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/>
      <c r="E29" s="231">
        <v>131198.04</v>
      </c>
    </row>
    <row r="30" spans="2:7">
      <c r="B30" s="24" t="s">
        <v>32</v>
      </c>
      <c r="C30" s="27" t="s">
        <v>33</v>
      </c>
      <c r="D30" s="89"/>
      <c r="E30" s="111"/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/>
      <c r="E33" s="231"/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/>
      <c r="E35" s="231"/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/>
      <c r="E37" s="231"/>
    </row>
    <row r="38" spans="2:6">
      <c r="B38" s="21" t="s">
        <v>44</v>
      </c>
      <c r="C38" s="22" t="s">
        <v>45</v>
      </c>
      <c r="D38" s="88"/>
      <c r="E38" s="23">
        <v>-2813.06</v>
      </c>
    </row>
    <row r="39" spans="2:6" ht="13.5" thickBot="1">
      <c r="B39" s="30" t="s">
        <v>46</v>
      </c>
      <c r="C39" s="31" t="s">
        <v>47</v>
      </c>
      <c r="D39" s="90"/>
      <c r="E39" s="242">
        <f>E24+E25+E38</f>
        <v>128384.98000000001</v>
      </c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21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55"/>
    </row>
    <row r="45" spans="2:6" ht="13.5" thickBot="1">
      <c r="B45" s="41" t="s">
        <v>7</v>
      </c>
      <c r="C45" s="42" t="s">
        <v>52</v>
      </c>
      <c r="D45" s="197"/>
      <c r="E45" s="156">
        <v>1167.2422999999999</v>
      </c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/>
    </row>
    <row r="48" spans="2:6">
      <c r="B48" s="39" t="s">
        <v>7</v>
      </c>
      <c r="C48" s="40" t="s">
        <v>54</v>
      </c>
      <c r="D48" s="196"/>
      <c r="E48" s="154">
        <v>102.7</v>
      </c>
    </row>
    <row r="49" spans="2:5">
      <c r="B49" s="39" t="s">
        <v>9</v>
      </c>
      <c r="C49" s="40" t="s">
        <v>55</v>
      </c>
      <c r="D49" s="196"/>
      <c r="E49" s="154">
        <v>117.74</v>
      </c>
    </row>
    <row r="50" spans="2:5" ht="13.5" thickBot="1">
      <c r="B50" s="41" t="s">
        <v>11</v>
      </c>
      <c r="C50" s="42" t="s">
        <v>52</v>
      </c>
      <c r="D50" s="197"/>
      <c r="E50" s="159">
        <v>109.99</v>
      </c>
    </row>
    <row r="51" spans="2:5" ht="13.5" thickBot="1">
      <c r="B51" s="32"/>
      <c r="C51" s="33"/>
      <c r="D51" s="153"/>
      <c r="E51" s="153"/>
    </row>
    <row r="52" spans="2:5" ht="16.5" thickBot="1">
      <c r="B52" s="1961"/>
      <c r="C52" s="1962" t="s">
        <v>56</v>
      </c>
      <c r="D52" s="1963"/>
      <c r="E52" s="1953"/>
    </row>
    <row r="53" spans="2:5" ht="23.25" customHeight="1" thickBot="1">
      <c r="B53" s="6368" t="s">
        <v>57</v>
      </c>
      <c r="C53" s="6369"/>
      <c r="D53" s="1964" t="s">
        <v>58</v>
      </c>
      <c r="E53" s="1965" t="s">
        <v>59</v>
      </c>
    </row>
    <row r="54" spans="2:5" ht="13.5" thickBot="1">
      <c r="B54" s="1966" t="s">
        <v>27</v>
      </c>
      <c r="C54" s="1955" t="s">
        <v>60</v>
      </c>
      <c r="D54" s="1986">
        <v>128384.98</v>
      </c>
      <c r="E54" s="1987">
        <v>0</v>
      </c>
    </row>
    <row r="55" spans="2:5" ht="25.5">
      <c r="B55" s="1967" t="s">
        <v>5</v>
      </c>
      <c r="C55" s="1968" t="s">
        <v>61</v>
      </c>
      <c r="D55" s="1976">
        <v>0</v>
      </c>
      <c r="E55" s="1977">
        <v>0</v>
      </c>
    </row>
    <row r="56" spans="2:5">
      <c r="B56" s="1957" t="s">
        <v>268</v>
      </c>
      <c r="C56" s="245" t="s">
        <v>269</v>
      </c>
      <c r="D56" s="1978">
        <v>0</v>
      </c>
      <c r="E56" s="1979">
        <v>0</v>
      </c>
    </row>
    <row r="57" spans="2:5">
      <c r="B57" s="246" t="s">
        <v>270</v>
      </c>
      <c r="C57" s="245" t="s">
        <v>271</v>
      </c>
      <c r="D57" s="1978">
        <v>0</v>
      </c>
      <c r="E57" s="1979">
        <v>0</v>
      </c>
    </row>
    <row r="58" spans="2:5">
      <c r="B58" s="246" t="s">
        <v>272</v>
      </c>
      <c r="C58" s="245" t="s">
        <v>273</v>
      </c>
      <c r="D58" s="247">
        <v>0</v>
      </c>
      <c r="E58" s="1979">
        <v>0</v>
      </c>
    </row>
    <row r="59" spans="2:5" ht="25.5">
      <c r="B59" s="1957" t="s">
        <v>7</v>
      </c>
      <c r="C59" s="1958" t="s">
        <v>62</v>
      </c>
      <c r="D59" s="1978">
        <v>0</v>
      </c>
      <c r="E59" s="1979">
        <v>0</v>
      </c>
    </row>
    <row r="60" spans="2:5">
      <c r="B60" s="1957" t="s">
        <v>9</v>
      </c>
      <c r="C60" s="1958" t="s">
        <v>63</v>
      </c>
      <c r="D60" s="1978">
        <v>0</v>
      </c>
      <c r="E60" s="1979">
        <v>0</v>
      </c>
    </row>
    <row r="61" spans="2:5">
      <c r="B61" s="1957" t="s">
        <v>274</v>
      </c>
      <c r="C61" s="1958" t="s">
        <v>275</v>
      </c>
      <c r="D61" s="1978">
        <v>0</v>
      </c>
      <c r="E61" s="1979">
        <v>0</v>
      </c>
    </row>
    <row r="62" spans="2:5">
      <c r="B62" s="1957" t="s">
        <v>276</v>
      </c>
      <c r="C62" s="1958" t="s">
        <v>16</v>
      </c>
      <c r="D62" s="1978">
        <v>0</v>
      </c>
      <c r="E62" s="1979">
        <v>0</v>
      </c>
    </row>
    <row r="63" spans="2:5">
      <c r="B63" s="1957" t="s">
        <v>11</v>
      </c>
      <c r="C63" s="1958" t="s">
        <v>64</v>
      </c>
      <c r="D63" s="1978">
        <v>0</v>
      </c>
      <c r="E63" s="1979">
        <v>0</v>
      </c>
    </row>
    <row r="64" spans="2:5">
      <c r="B64" s="1957" t="s">
        <v>13</v>
      </c>
      <c r="C64" s="1958" t="s">
        <v>275</v>
      </c>
      <c r="D64" s="1978">
        <v>0</v>
      </c>
      <c r="E64" s="1979">
        <v>0</v>
      </c>
    </row>
    <row r="65" spans="2:5">
      <c r="B65" s="1957" t="s">
        <v>15</v>
      </c>
      <c r="C65" s="1958" t="s">
        <v>16</v>
      </c>
      <c r="D65" s="1978">
        <v>0</v>
      </c>
      <c r="E65" s="1979">
        <v>0</v>
      </c>
    </row>
    <row r="66" spans="2:5">
      <c r="B66" s="1957" t="s">
        <v>38</v>
      </c>
      <c r="C66" s="1958" t="s">
        <v>65</v>
      </c>
      <c r="D66" s="1978">
        <v>0</v>
      </c>
      <c r="E66" s="1979">
        <v>0</v>
      </c>
    </row>
    <row r="67" spans="2:5">
      <c r="B67" s="1969" t="s">
        <v>40</v>
      </c>
      <c r="C67" s="1970" t="s">
        <v>66</v>
      </c>
      <c r="D67" s="1988">
        <v>128384.98</v>
      </c>
      <c r="E67" s="1989">
        <v>0</v>
      </c>
    </row>
    <row r="68" spans="2:5">
      <c r="B68" s="1969" t="s">
        <v>277</v>
      </c>
      <c r="C68" s="1970" t="s">
        <v>278</v>
      </c>
      <c r="D68" s="1990">
        <v>128384.98</v>
      </c>
      <c r="E68" s="1991">
        <v>0</v>
      </c>
    </row>
    <row r="69" spans="2:5">
      <c r="B69" s="1969" t="s">
        <v>279</v>
      </c>
      <c r="C69" s="1970" t="s">
        <v>280</v>
      </c>
      <c r="D69" s="1980">
        <v>0</v>
      </c>
      <c r="E69" s="1981">
        <v>0</v>
      </c>
    </row>
    <row r="70" spans="2:5">
      <c r="B70" s="1969" t="s">
        <v>281</v>
      </c>
      <c r="C70" s="1970" t="s">
        <v>282</v>
      </c>
      <c r="D70" s="1980">
        <v>0</v>
      </c>
      <c r="E70" s="1981">
        <v>0</v>
      </c>
    </row>
    <row r="71" spans="2:5">
      <c r="B71" s="1969" t="s">
        <v>283</v>
      </c>
      <c r="C71" s="1970" t="s">
        <v>284</v>
      </c>
      <c r="D71" s="1980">
        <v>0</v>
      </c>
      <c r="E71" s="1981">
        <v>0</v>
      </c>
    </row>
    <row r="72" spans="2:5" ht="25.5">
      <c r="B72" s="1969" t="s">
        <v>42</v>
      </c>
      <c r="C72" s="1970" t="s">
        <v>67</v>
      </c>
      <c r="D72" s="1980">
        <v>0</v>
      </c>
      <c r="E72" s="1981">
        <v>0</v>
      </c>
    </row>
    <row r="73" spans="2:5">
      <c r="B73" s="1969" t="s">
        <v>285</v>
      </c>
      <c r="C73" s="1970" t="s">
        <v>286</v>
      </c>
      <c r="D73" s="1980">
        <v>0</v>
      </c>
      <c r="E73" s="1981">
        <v>0</v>
      </c>
    </row>
    <row r="74" spans="2:5">
      <c r="B74" s="1969" t="s">
        <v>287</v>
      </c>
      <c r="C74" s="1970" t="s">
        <v>288</v>
      </c>
      <c r="D74" s="1980">
        <v>0</v>
      </c>
      <c r="E74" s="1981">
        <v>0</v>
      </c>
    </row>
    <row r="75" spans="2:5">
      <c r="B75" s="1969" t="s">
        <v>289</v>
      </c>
      <c r="C75" s="1970" t="s">
        <v>290</v>
      </c>
      <c r="D75" s="1978">
        <v>0</v>
      </c>
      <c r="E75" s="1981">
        <v>0</v>
      </c>
    </row>
    <row r="76" spans="2:5">
      <c r="B76" s="1969" t="s">
        <v>291</v>
      </c>
      <c r="C76" s="1970" t="s">
        <v>292</v>
      </c>
      <c r="D76" s="1980">
        <v>0</v>
      </c>
      <c r="E76" s="1981">
        <v>0</v>
      </c>
    </row>
    <row r="77" spans="2:5">
      <c r="B77" s="1969" t="s">
        <v>293</v>
      </c>
      <c r="C77" s="1970" t="s">
        <v>294</v>
      </c>
      <c r="D77" s="1980">
        <v>0</v>
      </c>
      <c r="E77" s="1981">
        <v>0</v>
      </c>
    </row>
    <row r="78" spans="2:5">
      <c r="B78" s="1969" t="s">
        <v>68</v>
      </c>
      <c r="C78" s="1970" t="s">
        <v>69</v>
      </c>
      <c r="D78" s="1980">
        <v>0</v>
      </c>
      <c r="E78" s="1981">
        <v>0</v>
      </c>
    </row>
    <row r="79" spans="2:5">
      <c r="B79" s="1957" t="s">
        <v>70</v>
      </c>
      <c r="C79" s="1958" t="s">
        <v>71</v>
      </c>
      <c r="D79" s="1978">
        <v>0</v>
      </c>
      <c r="E79" s="1979">
        <v>0</v>
      </c>
    </row>
    <row r="80" spans="2:5">
      <c r="B80" s="1957" t="s">
        <v>295</v>
      </c>
      <c r="C80" s="1958" t="s">
        <v>296</v>
      </c>
      <c r="D80" s="1978">
        <v>0</v>
      </c>
      <c r="E80" s="1979">
        <v>0</v>
      </c>
    </row>
    <row r="81" spans="2:5">
      <c r="B81" s="1957" t="s">
        <v>297</v>
      </c>
      <c r="C81" s="1958" t="s">
        <v>298</v>
      </c>
      <c r="D81" s="1978">
        <v>0</v>
      </c>
      <c r="E81" s="1979">
        <v>0</v>
      </c>
    </row>
    <row r="82" spans="2:5">
      <c r="B82" s="1957" t="s">
        <v>299</v>
      </c>
      <c r="C82" s="1958" t="s">
        <v>300</v>
      </c>
      <c r="D82" s="1978">
        <v>0</v>
      </c>
      <c r="E82" s="1979">
        <v>0</v>
      </c>
    </row>
    <row r="83" spans="2:5">
      <c r="B83" s="1957" t="s">
        <v>301</v>
      </c>
      <c r="C83" s="1958" t="s">
        <v>302</v>
      </c>
      <c r="D83" s="1978">
        <v>0</v>
      </c>
      <c r="E83" s="1979">
        <v>0</v>
      </c>
    </row>
    <row r="84" spans="2:5">
      <c r="B84" s="1957" t="s">
        <v>72</v>
      </c>
      <c r="C84" s="1958" t="s">
        <v>73</v>
      </c>
      <c r="D84" s="1978">
        <v>0</v>
      </c>
      <c r="E84" s="1979">
        <v>0</v>
      </c>
    </row>
    <row r="85" spans="2:5">
      <c r="B85" s="1957" t="s">
        <v>74</v>
      </c>
      <c r="C85" s="1958" t="s">
        <v>75</v>
      </c>
      <c r="D85" s="1978">
        <v>0</v>
      </c>
      <c r="E85" s="1979">
        <v>0</v>
      </c>
    </row>
    <row r="86" spans="2:5" ht="13.5" thickBot="1">
      <c r="B86" s="1971" t="s">
        <v>76</v>
      </c>
      <c r="C86" s="1972" t="s">
        <v>77</v>
      </c>
      <c r="D86" s="1982">
        <v>0</v>
      </c>
      <c r="E86" s="1983">
        <v>0</v>
      </c>
    </row>
    <row r="87" spans="2:5" ht="26.25" thickBot="1">
      <c r="B87" s="1973" t="s">
        <v>32</v>
      </c>
      <c r="C87" s="1974" t="s">
        <v>78</v>
      </c>
      <c r="D87" s="2016">
        <v>0</v>
      </c>
      <c r="E87" s="2017">
        <v>0</v>
      </c>
    </row>
    <row r="88" spans="2:5" ht="13.5" thickBot="1">
      <c r="B88" s="1954" t="s">
        <v>79</v>
      </c>
      <c r="C88" s="1955" t="s">
        <v>80</v>
      </c>
      <c r="D88" s="1995">
        <v>0</v>
      </c>
      <c r="E88" s="2018">
        <v>0</v>
      </c>
    </row>
    <row r="89" spans="2:5" ht="13.5" thickBot="1">
      <c r="B89" s="1954" t="s">
        <v>81</v>
      </c>
      <c r="C89" s="1955" t="s">
        <v>82</v>
      </c>
      <c r="D89" s="1995">
        <v>0</v>
      </c>
      <c r="E89" s="2019">
        <v>0</v>
      </c>
    </row>
    <row r="90" spans="2:5" ht="13.5" thickBot="1">
      <c r="B90" s="1954" t="s">
        <v>83</v>
      </c>
      <c r="C90" s="1955" t="s">
        <v>84</v>
      </c>
      <c r="D90" s="1995">
        <v>0</v>
      </c>
      <c r="E90" s="2020">
        <v>0</v>
      </c>
    </row>
    <row r="91" spans="2:5">
      <c r="B91" s="1954" t="s">
        <v>85</v>
      </c>
      <c r="C91" s="1955" t="s">
        <v>86</v>
      </c>
      <c r="D91" s="1995">
        <v>128384.98</v>
      </c>
      <c r="E91" s="2018">
        <v>0</v>
      </c>
    </row>
    <row r="92" spans="2:5">
      <c r="B92" s="1957" t="s">
        <v>5</v>
      </c>
      <c r="C92" s="1958" t="s">
        <v>87</v>
      </c>
      <c r="D92" s="2023">
        <v>128384.98</v>
      </c>
      <c r="E92" s="2024">
        <v>0</v>
      </c>
    </row>
    <row r="93" spans="2:5">
      <c r="B93" s="1957" t="s">
        <v>7</v>
      </c>
      <c r="C93" s="1958" t="s">
        <v>88</v>
      </c>
      <c r="D93" s="1978">
        <v>0</v>
      </c>
      <c r="E93" s="1981">
        <v>0</v>
      </c>
    </row>
    <row r="94" spans="2:5" ht="13.5" thickBot="1">
      <c r="B94" s="1959" t="s">
        <v>9</v>
      </c>
      <c r="C94" s="1960" t="s">
        <v>89</v>
      </c>
      <c r="D94" s="1984">
        <v>0</v>
      </c>
      <c r="E94" s="1985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>
  <dimension ref="A1:G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6.85546875" style="43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141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4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19"/>
    </row>
    <row r="10" spans="2:5">
      <c r="B10" s="14" t="s">
        <v>5</v>
      </c>
      <c r="C10" s="93" t="s">
        <v>6</v>
      </c>
      <c r="D10" s="175"/>
      <c r="E10" s="220"/>
    </row>
    <row r="11" spans="2:5">
      <c r="B11" s="14" t="s">
        <v>7</v>
      </c>
      <c r="C11" s="93" t="s">
        <v>8</v>
      </c>
      <c r="D11" s="175"/>
      <c r="E11" s="220"/>
    </row>
    <row r="12" spans="2:5" ht="25.5">
      <c r="B12" s="14" t="s">
        <v>9</v>
      </c>
      <c r="C12" s="93" t="s">
        <v>10</v>
      </c>
      <c r="D12" s="175"/>
      <c r="E12" s="220"/>
    </row>
    <row r="13" spans="2:5">
      <c r="B13" s="14" t="s">
        <v>11</v>
      </c>
      <c r="C13" s="93" t="s">
        <v>12</v>
      </c>
      <c r="D13" s="175"/>
      <c r="E13" s="220"/>
    </row>
    <row r="14" spans="2:5">
      <c r="B14" s="14" t="s">
        <v>13</v>
      </c>
      <c r="C14" s="93" t="s">
        <v>14</v>
      </c>
      <c r="D14" s="175"/>
      <c r="E14" s="220"/>
    </row>
    <row r="15" spans="2:5" ht="13.5" thickBot="1">
      <c r="B15" s="14" t="s">
        <v>15</v>
      </c>
      <c r="C15" s="93" t="s">
        <v>16</v>
      </c>
      <c r="D15" s="175"/>
      <c r="E15" s="220"/>
    </row>
    <row r="16" spans="2:5">
      <c r="B16" s="12" t="s">
        <v>17</v>
      </c>
      <c r="C16" s="13" t="s">
        <v>18</v>
      </c>
      <c r="D16" s="95"/>
      <c r="E16" s="219"/>
    </row>
    <row r="17" spans="2:7">
      <c r="B17" s="14" t="s">
        <v>5</v>
      </c>
      <c r="C17" s="93" t="s">
        <v>14</v>
      </c>
      <c r="D17" s="176"/>
      <c r="E17" s="221"/>
    </row>
    <row r="18" spans="2:7" ht="25.5">
      <c r="B18" s="14" t="s">
        <v>7</v>
      </c>
      <c r="C18" s="93" t="s">
        <v>19</v>
      </c>
      <c r="D18" s="175"/>
      <c r="E18" s="220"/>
    </row>
    <row r="19" spans="2:7" ht="13.5" thickBot="1">
      <c r="B19" s="16" t="s">
        <v>9</v>
      </c>
      <c r="C19" s="94" t="s">
        <v>20</v>
      </c>
      <c r="D19" s="177"/>
      <c r="E19" s="222"/>
    </row>
    <row r="20" spans="2:7" ht="13.5" thickBot="1">
      <c r="B20" s="6366" t="s">
        <v>21</v>
      </c>
      <c r="C20" s="6367"/>
      <c r="D20" s="178"/>
      <c r="E20" s="223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41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/>
      <c r="E24" s="23"/>
    </row>
    <row r="25" spans="2:7">
      <c r="B25" s="21" t="s">
        <v>25</v>
      </c>
      <c r="C25" s="22" t="s">
        <v>26</v>
      </c>
      <c r="D25" s="88">
        <v>20539.940000000002</v>
      </c>
      <c r="E25" s="110">
        <v>580.58000000000175</v>
      </c>
    </row>
    <row r="26" spans="2:7">
      <c r="B26" s="24" t="s">
        <v>27</v>
      </c>
      <c r="C26" s="25" t="s">
        <v>28</v>
      </c>
      <c r="D26" s="89">
        <v>388497.26</v>
      </c>
      <c r="E26" s="111">
        <v>39600</v>
      </c>
    </row>
    <row r="27" spans="2:7">
      <c r="B27" s="26" t="s">
        <v>5</v>
      </c>
      <c r="C27" s="15" t="s">
        <v>29</v>
      </c>
      <c r="D27" s="195"/>
      <c r="E27" s="231">
        <v>39600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388497.26</v>
      </c>
      <c r="E29" s="231"/>
    </row>
    <row r="30" spans="2:7">
      <c r="B30" s="24" t="s">
        <v>32</v>
      </c>
      <c r="C30" s="27" t="s">
        <v>33</v>
      </c>
      <c r="D30" s="89">
        <v>367957.32</v>
      </c>
      <c r="E30" s="111">
        <v>39019.42</v>
      </c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/>
      <c r="E33" s="231">
        <v>0.5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208.06</v>
      </c>
      <c r="E35" s="231">
        <v>23.04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367749.26</v>
      </c>
      <c r="E37" s="231">
        <v>38995.879999999997</v>
      </c>
    </row>
    <row r="38" spans="2:6">
      <c r="B38" s="21" t="s">
        <v>44</v>
      </c>
      <c r="C38" s="22" t="s">
        <v>45</v>
      </c>
      <c r="D38" s="88">
        <v>-20539.939999999999</v>
      </c>
      <c r="E38" s="23">
        <v>-580.58000000000004</v>
      </c>
    </row>
    <row r="39" spans="2:6" ht="13.5" thickBot="1">
      <c r="B39" s="30" t="s">
        <v>46</v>
      </c>
      <c r="C39" s="31" t="s">
        <v>47</v>
      </c>
      <c r="D39" s="90"/>
      <c r="E39" s="225"/>
      <c r="F39" s="99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41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37" t="s">
        <v>50</v>
      </c>
      <c r="D43" s="38"/>
      <c r="E43" s="91"/>
    </row>
    <row r="44" spans="2:6">
      <c r="B44" s="39" t="s">
        <v>5</v>
      </c>
      <c r="C44" s="40" t="s">
        <v>51</v>
      </c>
      <c r="D44" s="196"/>
      <c r="E44" s="155"/>
    </row>
    <row r="45" spans="2:6" ht="13.5" thickBot="1">
      <c r="B45" s="41" t="s">
        <v>7</v>
      </c>
      <c r="C45" s="42" t="s">
        <v>52</v>
      </c>
      <c r="D45" s="197"/>
      <c r="E45" s="156"/>
    </row>
    <row r="46" spans="2:6">
      <c r="B46" s="36" t="s">
        <v>32</v>
      </c>
      <c r="C46" s="37" t="s">
        <v>53</v>
      </c>
      <c r="D46" s="198"/>
      <c r="E46" s="157"/>
    </row>
    <row r="47" spans="2:6">
      <c r="B47" s="39" t="s">
        <v>5</v>
      </c>
      <c r="C47" s="40" t="s">
        <v>51</v>
      </c>
      <c r="D47" s="196"/>
      <c r="E47" s="158"/>
    </row>
    <row r="48" spans="2:6">
      <c r="B48" s="39" t="s">
        <v>7</v>
      </c>
      <c r="C48" s="40" t="s">
        <v>54</v>
      </c>
      <c r="D48" s="196">
        <v>99.06</v>
      </c>
      <c r="E48" s="154">
        <v>86.4</v>
      </c>
    </row>
    <row r="49" spans="2:5">
      <c r="B49" s="39" t="s">
        <v>9</v>
      </c>
      <c r="C49" s="40" t="s">
        <v>55</v>
      </c>
      <c r="D49" s="196">
        <v>115.72</v>
      </c>
      <c r="E49" s="154">
        <v>107.52</v>
      </c>
    </row>
    <row r="50" spans="2:5" ht="13.5" thickBot="1">
      <c r="B50" s="41" t="s">
        <v>11</v>
      </c>
      <c r="C50" s="42" t="s">
        <v>52</v>
      </c>
      <c r="D50" s="197"/>
      <c r="E50" s="159"/>
    </row>
    <row r="51" spans="2:5" ht="13.5" thickBot="1">
      <c r="B51" s="32"/>
      <c r="C51" s="33"/>
      <c r="D51" s="153"/>
      <c r="E51" s="153"/>
    </row>
    <row r="52" spans="2:5" ht="16.5" thickBot="1">
      <c r="B52" s="2000"/>
      <c r="C52" s="2001" t="s">
        <v>56</v>
      </c>
      <c r="D52" s="2002"/>
      <c r="E52" s="1992"/>
    </row>
    <row r="53" spans="2:5" ht="23.25" customHeight="1" thickBot="1">
      <c r="B53" s="6368" t="s">
        <v>57</v>
      </c>
      <c r="C53" s="6369"/>
      <c r="D53" s="2003" t="s">
        <v>58</v>
      </c>
      <c r="E53" s="2004" t="s">
        <v>59</v>
      </c>
    </row>
    <row r="54" spans="2:5" ht="13.5" thickBot="1">
      <c r="B54" s="2005" t="s">
        <v>27</v>
      </c>
      <c r="C54" s="1994" t="s">
        <v>60</v>
      </c>
      <c r="D54" s="2006">
        <v>0</v>
      </c>
      <c r="E54" s="2007">
        <v>0</v>
      </c>
    </row>
    <row r="55" spans="2:5" ht="25.5">
      <c r="B55" s="2008" t="s">
        <v>5</v>
      </c>
      <c r="C55" s="2009" t="s">
        <v>61</v>
      </c>
      <c r="D55" s="2021">
        <v>0</v>
      </c>
      <c r="E55" s="2022">
        <v>0</v>
      </c>
    </row>
    <row r="56" spans="2:5">
      <c r="B56" s="1996" t="s">
        <v>268</v>
      </c>
      <c r="C56" s="245" t="s">
        <v>269</v>
      </c>
      <c r="D56" s="2023">
        <v>0</v>
      </c>
      <c r="E56" s="2024">
        <v>0</v>
      </c>
    </row>
    <row r="57" spans="2:5">
      <c r="B57" s="246" t="s">
        <v>270</v>
      </c>
      <c r="C57" s="245" t="s">
        <v>271</v>
      </c>
      <c r="D57" s="2023">
        <v>0</v>
      </c>
      <c r="E57" s="2024">
        <v>0</v>
      </c>
    </row>
    <row r="58" spans="2:5">
      <c r="B58" s="246" t="s">
        <v>272</v>
      </c>
      <c r="C58" s="245" t="s">
        <v>273</v>
      </c>
      <c r="D58" s="247">
        <v>0</v>
      </c>
      <c r="E58" s="2024">
        <v>0</v>
      </c>
    </row>
    <row r="59" spans="2:5" ht="25.5">
      <c r="B59" s="1996" t="s">
        <v>7</v>
      </c>
      <c r="C59" s="1997" t="s">
        <v>62</v>
      </c>
      <c r="D59" s="2023">
        <v>0</v>
      </c>
      <c r="E59" s="2024">
        <v>0</v>
      </c>
    </row>
    <row r="60" spans="2:5">
      <c r="B60" s="1996" t="s">
        <v>9</v>
      </c>
      <c r="C60" s="1997" t="s">
        <v>63</v>
      </c>
      <c r="D60" s="2023">
        <v>0</v>
      </c>
      <c r="E60" s="2024">
        <v>0</v>
      </c>
    </row>
    <row r="61" spans="2:5">
      <c r="B61" s="1996" t="s">
        <v>274</v>
      </c>
      <c r="C61" s="1997" t="s">
        <v>275</v>
      </c>
      <c r="D61" s="2023">
        <v>0</v>
      </c>
      <c r="E61" s="2024">
        <v>0</v>
      </c>
    </row>
    <row r="62" spans="2:5">
      <c r="B62" s="1996" t="s">
        <v>276</v>
      </c>
      <c r="C62" s="1997" t="s">
        <v>16</v>
      </c>
      <c r="D62" s="2023">
        <v>0</v>
      </c>
      <c r="E62" s="2024">
        <v>0</v>
      </c>
    </row>
    <row r="63" spans="2:5">
      <c r="B63" s="1996" t="s">
        <v>11</v>
      </c>
      <c r="C63" s="1997" t="s">
        <v>64</v>
      </c>
      <c r="D63" s="2023">
        <v>0</v>
      </c>
      <c r="E63" s="2024">
        <v>0</v>
      </c>
    </row>
    <row r="64" spans="2:5">
      <c r="B64" s="1996" t="s">
        <v>13</v>
      </c>
      <c r="C64" s="1997" t="s">
        <v>275</v>
      </c>
      <c r="D64" s="2023">
        <v>0</v>
      </c>
      <c r="E64" s="2024">
        <v>0</v>
      </c>
    </row>
    <row r="65" spans="2:5">
      <c r="B65" s="1996" t="s">
        <v>15</v>
      </c>
      <c r="C65" s="1997" t="s">
        <v>16</v>
      </c>
      <c r="D65" s="2023">
        <v>0</v>
      </c>
      <c r="E65" s="2024">
        <v>0</v>
      </c>
    </row>
    <row r="66" spans="2:5">
      <c r="B66" s="1996" t="s">
        <v>38</v>
      </c>
      <c r="C66" s="1997" t="s">
        <v>65</v>
      </c>
      <c r="D66" s="2023">
        <v>0</v>
      </c>
      <c r="E66" s="2024">
        <v>0</v>
      </c>
    </row>
    <row r="67" spans="2:5">
      <c r="B67" s="2010" t="s">
        <v>40</v>
      </c>
      <c r="C67" s="2011" t="s">
        <v>66</v>
      </c>
      <c r="D67" s="2025">
        <v>0</v>
      </c>
      <c r="E67" s="2024">
        <v>0</v>
      </c>
    </row>
    <row r="68" spans="2:5">
      <c r="B68" s="2010" t="s">
        <v>277</v>
      </c>
      <c r="C68" s="2011" t="s">
        <v>278</v>
      </c>
      <c r="D68" s="2025">
        <v>0</v>
      </c>
      <c r="E68" s="2026">
        <v>0</v>
      </c>
    </row>
    <row r="69" spans="2:5">
      <c r="B69" s="2010" t="s">
        <v>279</v>
      </c>
      <c r="C69" s="2011" t="s">
        <v>280</v>
      </c>
      <c r="D69" s="2025">
        <v>0</v>
      </c>
      <c r="E69" s="2026">
        <v>0</v>
      </c>
    </row>
    <row r="70" spans="2:5">
      <c r="B70" s="2010" t="s">
        <v>281</v>
      </c>
      <c r="C70" s="2011" t="s">
        <v>282</v>
      </c>
      <c r="D70" s="2025">
        <v>0</v>
      </c>
      <c r="E70" s="2026">
        <v>0</v>
      </c>
    </row>
    <row r="71" spans="2:5">
      <c r="B71" s="2010" t="s">
        <v>283</v>
      </c>
      <c r="C71" s="2011" t="s">
        <v>284</v>
      </c>
      <c r="D71" s="2025">
        <v>0</v>
      </c>
      <c r="E71" s="2026">
        <v>0</v>
      </c>
    </row>
    <row r="72" spans="2:5" ht="25.5">
      <c r="B72" s="2010" t="s">
        <v>42</v>
      </c>
      <c r="C72" s="2011" t="s">
        <v>67</v>
      </c>
      <c r="D72" s="2025">
        <v>0</v>
      </c>
      <c r="E72" s="2026">
        <v>0</v>
      </c>
    </row>
    <row r="73" spans="2:5">
      <c r="B73" s="2010" t="s">
        <v>285</v>
      </c>
      <c r="C73" s="2011" t="s">
        <v>286</v>
      </c>
      <c r="D73" s="2025">
        <v>0</v>
      </c>
      <c r="E73" s="2026">
        <v>0</v>
      </c>
    </row>
    <row r="74" spans="2:5">
      <c r="B74" s="2010" t="s">
        <v>287</v>
      </c>
      <c r="C74" s="2011" t="s">
        <v>288</v>
      </c>
      <c r="D74" s="2025">
        <v>0</v>
      </c>
      <c r="E74" s="2026">
        <v>0</v>
      </c>
    </row>
    <row r="75" spans="2:5">
      <c r="B75" s="2010" t="s">
        <v>289</v>
      </c>
      <c r="C75" s="2011" t="s">
        <v>290</v>
      </c>
      <c r="D75" s="2023">
        <v>0</v>
      </c>
      <c r="E75" s="2026">
        <v>0</v>
      </c>
    </row>
    <row r="76" spans="2:5">
      <c r="B76" s="2010" t="s">
        <v>291</v>
      </c>
      <c r="C76" s="2011" t="s">
        <v>292</v>
      </c>
      <c r="D76" s="2025">
        <v>0</v>
      </c>
      <c r="E76" s="2026">
        <v>0</v>
      </c>
    </row>
    <row r="77" spans="2:5">
      <c r="B77" s="2010" t="s">
        <v>293</v>
      </c>
      <c r="C77" s="2011" t="s">
        <v>294</v>
      </c>
      <c r="D77" s="2025">
        <v>0</v>
      </c>
      <c r="E77" s="2026">
        <v>0</v>
      </c>
    </row>
    <row r="78" spans="2:5">
      <c r="B78" s="2010" t="s">
        <v>68</v>
      </c>
      <c r="C78" s="2011" t="s">
        <v>69</v>
      </c>
      <c r="D78" s="2025">
        <v>0</v>
      </c>
      <c r="E78" s="2026">
        <v>0</v>
      </c>
    </row>
    <row r="79" spans="2:5">
      <c r="B79" s="1996" t="s">
        <v>70</v>
      </c>
      <c r="C79" s="1997" t="s">
        <v>71</v>
      </c>
      <c r="D79" s="2023">
        <v>0</v>
      </c>
      <c r="E79" s="2024">
        <v>0</v>
      </c>
    </row>
    <row r="80" spans="2:5">
      <c r="B80" s="1996" t="s">
        <v>295</v>
      </c>
      <c r="C80" s="1997" t="s">
        <v>296</v>
      </c>
      <c r="D80" s="2023">
        <v>0</v>
      </c>
      <c r="E80" s="2024">
        <v>0</v>
      </c>
    </row>
    <row r="81" spans="2:5">
      <c r="B81" s="1996" t="s">
        <v>297</v>
      </c>
      <c r="C81" s="1997" t="s">
        <v>298</v>
      </c>
      <c r="D81" s="2023">
        <v>0</v>
      </c>
      <c r="E81" s="2024">
        <v>0</v>
      </c>
    </row>
    <row r="82" spans="2:5">
      <c r="B82" s="1996" t="s">
        <v>299</v>
      </c>
      <c r="C82" s="1997" t="s">
        <v>300</v>
      </c>
      <c r="D82" s="2023">
        <v>0</v>
      </c>
      <c r="E82" s="2024">
        <v>0</v>
      </c>
    </row>
    <row r="83" spans="2:5">
      <c r="B83" s="1996" t="s">
        <v>301</v>
      </c>
      <c r="C83" s="1997" t="s">
        <v>302</v>
      </c>
      <c r="D83" s="2023">
        <v>0</v>
      </c>
      <c r="E83" s="2024">
        <v>0</v>
      </c>
    </row>
    <row r="84" spans="2:5">
      <c r="B84" s="1996" t="s">
        <v>72</v>
      </c>
      <c r="C84" s="1997" t="s">
        <v>73</v>
      </c>
      <c r="D84" s="2023">
        <v>0</v>
      </c>
      <c r="E84" s="2024">
        <v>0</v>
      </c>
    </row>
    <row r="85" spans="2:5">
      <c r="B85" s="1996" t="s">
        <v>74</v>
      </c>
      <c r="C85" s="1997" t="s">
        <v>75</v>
      </c>
      <c r="D85" s="2023">
        <v>0</v>
      </c>
      <c r="E85" s="2024">
        <v>0</v>
      </c>
    </row>
    <row r="86" spans="2:5" ht="13.5" thickBot="1">
      <c r="B86" s="2012" t="s">
        <v>76</v>
      </c>
      <c r="C86" s="2013" t="s">
        <v>77</v>
      </c>
      <c r="D86" s="2027">
        <v>0</v>
      </c>
      <c r="E86" s="2028">
        <v>0</v>
      </c>
    </row>
    <row r="87" spans="2:5" ht="26.25" thickBot="1">
      <c r="B87" s="2014" t="s">
        <v>32</v>
      </c>
      <c r="C87" s="2015" t="s">
        <v>78</v>
      </c>
      <c r="D87" s="2016">
        <v>0</v>
      </c>
      <c r="E87" s="2017">
        <v>0</v>
      </c>
    </row>
    <row r="88" spans="2:5" ht="13.5" thickBot="1">
      <c r="B88" s="1993" t="s">
        <v>79</v>
      </c>
      <c r="C88" s="1994" t="s">
        <v>80</v>
      </c>
      <c r="D88" s="1995">
        <v>0</v>
      </c>
      <c r="E88" s="2018">
        <v>0</v>
      </c>
    </row>
    <row r="89" spans="2:5" ht="13.5" thickBot="1">
      <c r="B89" s="1993" t="s">
        <v>81</v>
      </c>
      <c r="C89" s="1994" t="s">
        <v>82</v>
      </c>
      <c r="D89" s="1995">
        <v>0</v>
      </c>
      <c r="E89" s="2019">
        <v>0</v>
      </c>
    </row>
    <row r="90" spans="2:5" ht="13.5" thickBot="1">
      <c r="B90" s="1993" t="s">
        <v>83</v>
      </c>
      <c r="C90" s="1994" t="s">
        <v>84</v>
      </c>
      <c r="D90" s="1995">
        <v>0</v>
      </c>
      <c r="E90" s="2020">
        <v>0</v>
      </c>
    </row>
    <row r="91" spans="2:5">
      <c r="B91" s="1993" t="s">
        <v>85</v>
      </c>
      <c r="C91" s="1994" t="s">
        <v>86</v>
      </c>
      <c r="D91" s="1995">
        <v>0</v>
      </c>
      <c r="E91" s="2018">
        <v>0</v>
      </c>
    </row>
    <row r="92" spans="2:5">
      <c r="B92" s="1996" t="s">
        <v>5</v>
      </c>
      <c r="C92" s="1997" t="s">
        <v>87</v>
      </c>
      <c r="D92" s="2023">
        <v>0</v>
      </c>
      <c r="E92" s="2024">
        <v>0</v>
      </c>
    </row>
    <row r="93" spans="2:5">
      <c r="B93" s="1996" t="s">
        <v>7</v>
      </c>
      <c r="C93" s="1997" t="s">
        <v>88</v>
      </c>
      <c r="D93" s="2023">
        <v>0</v>
      </c>
      <c r="E93" s="2024">
        <v>0</v>
      </c>
    </row>
    <row r="94" spans="2:5" ht="13.5" thickBot="1">
      <c r="B94" s="1998" t="s">
        <v>9</v>
      </c>
      <c r="C94" s="1999" t="s">
        <v>89</v>
      </c>
      <c r="D94" s="2029">
        <v>0</v>
      </c>
      <c r="E94" s="203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84" t="s">
        <v>142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18276.02</v>
      </c>
      <c r="E9" s="23">
        <f>E10+E11+E12+E13</f>
        <v>30445.13</v>
      </c>
    </row>
    <row r="10" spans="2:5">
      <c r="B10" s="14" t="s">
        <v>5</v>
      </c>
      <c r="C10" s="93" t="s">
        <v>6</v>
      </c>
      <c r="D10" s="175">
        <v>18276.02</v>
      </c>
      <c r="E10" s="226">
        <v>30445.13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18276.02</v>
      </c>
      <c r="E20" s="229">
        <f>E9-E16</f>
        <v>30445.13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18276.02</v>
      </c>
    </row>
    <row r="25" spans="2:7">
      <c r="B25" s="21" t="s">
        <v>25</v>
      </c>
      <c r="C25" s="22" t="s">
        <v>26</v>
      </c>
      <c r="D25" s="95">
        <v>17656.690000000002</v>
      </c>
      <c r="E25" s="110">
        <v>12407.08</v>
      </c>
      <c r="F25" s="92"/>
    </row>
    <row r="26" spans="2:7">
      <c r="B26" s="24" t="s">
        <v>27</v>
      </c>
      <c r="C26" s="25" t="s">
        <v>28</v>
      </c>
      <c r="D26" s="96">
        <v>30033.86</v>
      </c>
      <c r="E26" s="111">
        <v>12407.08</v>
      </c>
    </row>
    <row r="27" spans="2:7">
      <c r="B27" s="26" t="s">
        <v>5</v>
      </c>
      <c r="C27" s="15" t="s">
        <v>29</v>
      </c>
      <c r="D27" s="175">
        <v>6000</v>
      </c>
      <c r="E27" s="231">
        <v>1000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24033.86</v>
      </c>
      <c r="E29" s="231">
        <v>11407.08</v>
      </c>
    </row>
    <row r="30" spans="2:7">
      <c r="B30" s="24" t="s">
        <v>32</v>
      </c>
      <c r="C30" s="27" t="s">
        <v>33</v>
      </c>
      <c r="D30" s="96">
        <v>12377.17</v>
      </c>
      <c r="E30" s="111"/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26.81</v>
      </c>
      <c r="E33" s="231"/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113.71</v>
      </c>
      <c r="E35" s="231"/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12236.65</v>
      </c>
      <c r="E37" s="231"/>
    </row>
    <row r="38" spans="2:6">
      <c r="B38" s="21" t="s">
        <v>44</v>
      </c>
      <c r="C38" s="22" t="s">
        <v>45</v>
      </c>
      <c r="D38" s="95">
        <v>619.33000000000004</v>
      </c>
      <c r="E38" s="23">
        <v>-237.97</v>
      </c>
    </row>
    <row r="39" spans="2:6" ht="13.5" thickBot="1">
      <c r="B39" s="30" t="s">
        <v>46</v>
      </c>
      <c r="C39" s="31" t="s">
        <v>47</v>
      </c>
      <c r="D39" s="97">
        <v>18276.020000000004</v>
      </c>
      <c r="E39" s="242">
        <f>E24+E25+E38</f>
        <v>30445.129999999997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163.42679999999999</v>
      </c>
    </row>
    <row r="45" spans="2:6" ht="13.5" thickBot="1">
      <c r="B45" s="41" t="s">
        <v>7</v>
      </c>
      <c r="C45" s="49" t="s">
        <v>52</v>
      </c>
      <c r="D45" s="143">
        <v>163.42679999999999</v>
      </c>
      <c r="E45" s="148">
        <v>272.75689999999997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111.83</v>
      </c>
    </row>
    <row r="48" spans="2:6">
      <c r="B48" s="39" t="s">
        <v>7</v>
      </c>
      <c r="C48" s="48" t="s">
        <v>54</v>
      </c>
      <c r="D48" s="160">
        <v>105.8</v>
      </c>
      <c r="E48" s="154">
        <v>110.21</v>
      </c>
    </row>
    <row r="49" spans="2:5">
      <c r="B49" s="39" t="s">
        <v>9</v>
      </c>
      <c r="C49" s="48" t="s">
        <v>55</v>
      </c>
      <c r="D49" s="160">
        <v>112.22</v>
      </c>
      <c r="E49" s="154">
        <v>113.77</v>
      </c>
    </row>
    <row r="50" spans="2:5" ht="13.5" thickBot="1">
      <c r="B50" s="41" t="s">
        <v>11</v>
      </c>
      <c r="C50" s="49" t="s">
        <v>52</v>
      </c>
      <c r="D50" s="143">
        <v>111.83</v>
      </c>
      <c r="E50" s="152">
        <v>111.62</v>
      </c>
    </row>
    <row r="51" spans="2:5" ht="13.5" thickBot="1">
      <c r="B51" s="32"/>
      <c r="C51" s="33"/>
      <c r="D51" s="153"/>
      <c r="E51" s="153"/>
    </row>
    <row r="52" spans="2:5" ht="16.5" thickBot="1">
      <c r="B52" s="2000"/>
      <c r="C52" s="2001" t="s">
        <v>56</v>
      </c>
      <c r="D52" s="2002"/>
      <c r="E52" s="1992"/>
    </row>
    <row r="53" spans="2:5" ht="23.25" customHeight="1" thickBot="1">
      <c r="B53" s="6368" t="s">
        <v>57</v>
      </c>
      <c r="C53" s="6369"/>
      <c r="D53" s="2003" t="s">
        <v>58</v>
      </c>
      <c r="E53" s="2004" t="s">
        <v>59</v>
      </c>
    </row>
    <row r="54" spans="2:5" ht="13.5" thickBot="1">
      <c r="B54" s="2005" t="s">
        <v>27</v>
      </c>
      <c r="C54" s="1994" t="s">
        <v>60</v>
      </c>
      <c r="D54" s="2031">
        <v>30445.13</v>
      </c>
      <c r="E54" s="2032">
        <v>1</v>
      </c>
    </row>
    <row r="55" spans="2:5" ht="25.5">
      <c r="B55" s="2008" t="s">
        <v>5</v>
      </c>
      <c r="C55" s="2009" t="s">
        <v>61</v>
      </c>
      <c r="D55" s="2021">
        <v>0</v>
      </c>
      <c r="E55" s="2022">
        <v>0</v>
      </c>
    </row>
    <row r="56" spans="2:5">
      <c r="B56" s="1996" t="s">
        <v>268</v>
      </c>
      <c r="C56" s="245" t="s">
        <v>269</v>
      </c>
      <c r="D56" s="2023">
        <v>0</v>
      </c>
      <c r="E56" s="2024">
        <v>0</v>
      </c>
    </row>
    <row r="57" spans="2:5">
      <c r="B57" s="246" t="s">
        <v>270</v>
      </c>
      <c r="C57" s="245" t="s">
        <v>271</v>
      </c>
      <c r="D57" s="2023">
        <v>0</v>
      </c>
      <c r="E57" s="2024">
        <v>0</v>
      </c>
    </row>
    <row r="58" spans="2:5">
      <c r="B58" s="246" t="s">
        <v>272</v>
      </c>
      <c r="C58" s="245" t="s">
        <v>273</v>
      </c>
      <c r="D58" s="247">
        <v>0</v>
      </c>
      <c r="E58" s="2024">
        <v>0</v>
      </c>
    </row>
    <row r="59" spans="2:5" ht="25.5">
      <c r="B59" s="1996" t="s">
        <v>7</v>
      </c>
      <c r="C59" s="1997" t="s">
        <v>62</v>
      </c>
      <c r="D59" s="2023">
        <v>0</v>
      </c>
      <c r="E59" s="2024">
        <v>0</v>
      </c>
    </row>
    <row r="60" spans="2:5">
      <c r="B60" s="1996" t="s">
        <v>9</v>
      </c>
      <c r="C60" s="1997" t="s">
        <v>63</v>
      </c>
      <c r="D60" s="2023">
        <v>0</v>
      </c>
      <c r="E60" s="2024">
        <v>0</v>
      </c>
    </row>
    <row r="61" spans="2:5" ht="24" customHeight="1">
      <c r="B61" s="1996" t="s">
        <v>274</v>
      </c>
      <c r="C61" s="1997" t="s">
        <v>275</v>
      </c>
      <c r="D61" s="2023">
        <v>0</v>
      </c>
      <c r="E61" s="2024">
        <v>0</v>
      </c>
    </row>
    <row r="62" spans="2:5">
      <c r="B62" s="1996" t="s">
        <v>276</v>
      </c>
      <c r="C62" s="1997" t="s">
        <v>16</v>
      </c>
      <c r="D62" s="2023">
        <v>0</v>
      </c>
      <c r="E62" s="2024">
        <v>0</v>
      </c>
    </row>
    <row r="63" spans="2:5">
      <c r="B63" s="1996" t="s">
        <v>11</v>
      </c>
      <c r="C63" s="1997" t="s">
        <v>64</v>
      </c>
      <c r="D63" s="2023">
        <v>0</v>
      </c>
      <c r="E63" s="2024">
        <v>0</v>
      </c>
    </row>
    <row r="64" spans="2:5">
      <c r="B64" s="1996" t="s">
        <v>13</v>
      </c>
      <c r="C64" s="1997" t="s">
        <v>275</v>
      </c>
      <c r="D64" s="2023">
        <v>0</v>
      </c>
      <c r="E64" s="2024">
        <v>0</v>
      </c>
    </row>
    <row r="65" spans="2:5">
      <c r="B65" s="1996" t="s">
        <v>15</v>
      </c>
      <c r="C65" s="1997" t="s">
        <v>16</v>
      </c>
      <c r="D65" s="2023">
        <v>0</v>
      </c>
      <c r="E65" s="2024">
        <v>0</v>
      </c>
    </row>
    <row r="66" spans="2:5">
      <c r="B66" s="1996" t="s">
        <v>38</v>
      </c>
      <c r="C66" s="1997" t="s">
        <v>65</v>
      </c>
      <c r="D66" s="2023">
        <v>0</v>
      </c>
      <c r="E66" s="2024">
        <v>0</v>
      </c>
    </row>
    <row r="67" spans="2:5">
      <c r="B67" s="2010" t="s">
        <v>40</v>
      </c>
      <c r="C67" s="2011" t="s">
        <v>66</v>
      </c>
      <c r="D67" s="2033">
        <v>30445.13</v>
      </c>
      <c r="E67" s="2034">
        <v>1</v>
      </c>
    </row>
    <row r="68" spans="2:5">
      <c r="B68" s="2010" t="s">
        <v>277</v>
      </c>
      <c r="C68" s="2011" t="s">
        <v>278</v>
      </c>
      <c r="D68" s="2035">
        <v>30445.13</v>
      </c>
      <c r="E68" s="2036">
        <v>1</v>
      </c>
    </row>
    <row r="69" spans="2:5">
      <c r="B69" s="2010" t="s">
        <v>279</v>
      </c>
      <c r="C69" s="2011" t="s">
        <v>280</v>
      </c>
      <c r="D69" s="2025">
        <v>0</v>
      </c>
      <c r="E69" s="2026">
        <v>0</v>
      </c>
    </row>
    <row r="70" spans="2:5">
      <c r="B70" s="2010" t="s">
        <v>281</v>
      </c>
      <c r="C70" s="2011" t="s">
        <v>282</v>
      </c>
      <c r="D70" s="2025">
        <v>0</v>
      </c>
      <c r="E70" s="2026">
        <v>0</v>
      </c>
    </row>
    <row r="71" spans="2:5">
      <c r="B71" s="2010" t="s">
        <v>283</v>
      </c>
      <c r="C71" s="2011" t="s">
        <v>284</v>
      </c>
      <c r="D71" s="2025">
        <v>0</v>
      </c>
      <c r="E71" s="2026">
        <v>0</v>
      </c>
    </row>
    <row r="72" spans="2:5" ht="25.5">
      <c r="B72" s="2010" t="s">
        <v>42</v>
      </c>
      <c r="C72" s="2011" t="s">
        <v>67</v>
      </c>
      <c r="D72" s="2025">
        <v>0</v>
      </c>
      <c r="E72" s="2026">
        <v>0</v>
      </c>
    </row>
    <row r="73" spans="2:5">
      <c r="B73" s="2010" t="s">
        <v>285</v>
      </c>
      <c r="C73" s="2011" t="s">
        <v>286</v>
      </c>
      <c r="D73" s="2025">
        <v>0</v>
      </c>
      <c r="E73" s="2026">
        <v>0</v>
      </c>
    </row>
    <row r="74" spans="2:5">
      <c r="B74" s="2010" t="s">
        <v>287</v>
      </c>
      <c r="C74" s="2011" t="s">
        <v>288</v>
      </c>
      <c r="D74" s="2025">
        <v>0</v>
      </c>
      <c r="E74" s="2026">
        <v>0</v>
      </c>
    </row>
    <row r="75" spans="2:5">
      <c r="B75" s="2010" t="s">
        <v>289</v>
      </c>
      <c r="C75" s="2011" t="s">
        <v>290</v>
      </c>
      <c r="D75" s="2023">
        <v>0</v>
      </c>
      <c r="E75" s="2026">
        <v>0</v>
      </c>
    </row>
    <row r="76" spans="2:5">
      <c r="B76" s="2010" t="s">
        <v>291</v>
      </c>
      <c r="C76" s="2011" t="s">
        <v>292</v>
      </c>
      <c r="D76" s="2025">
        <v>0</v>
      </c>
      <c r="E76" s="2026">
        <v>0</v>
      </c>
    </row>
    <row r="77" spans="2:5">
      <c r="B77" s="2010" t="s">
        <v>293</v>
      </c>
      <c r="C77" s="2011" t="s">
        <v>294</v>
      </c>
      <c r="D77" s="2025">
        <v>0</v>
      </c>
      <c r="E77" s="2026">
        <v>0</v>
      </c>
    </row>
    <row r="78" spans="2:5">
      <c r="B78" s="2010" t="s">
        <v>68</v>
      </c>
      <c r="C78" s="2011" t="s">
        <v>69</v>
      </c>
      <c r="D78" s="2025">
        <v>0</v>
      </c>
      <c r="E78" s="2026">
        <v>0</v>
      </c>
    </row>
    <row r="79" spans="2:5">
      <c r="B79" s="1996" t="s">
        <v>70</v>
      </c>
      <c r="C79" s="1997" t="s">
        <v>71</v>
      </c>
      <c r="D79" s="2023">
        <v>0</v>
      </c>
      <c r="E79" s="2024">
        <v>0</v>
      </c>
    </row>
    <row r="80" spans="2:5">
      <c r="B80" s="1996" t="s">
        <v>295</v>
      </c>
      <c r="C80" s="1997" t="s">
        <v>296</v>
      </c>
      <c r="D80" s="2023">
        <v>0</v>
      </c>
      <c r="E80" s="2024">
        <v>0</v>
      </c>
    </row>
    <row r="81" spans="2:5">
      <c r="B81" s="1996" t="s">
        <v>297</v>
      </c>
      <c r="C81" s="1997" t="s">
        <v>298</v>
      </c>
      <c r="D81" s="2023">
        <v>0</v>
      </c>
      <c r="E81" s="2024">
        <v>0</v>
      </c>
    </row>
    <row r="82" spans="2:5">
      <c r="B82" s="1996" t="s">
        <v>299</v>
      </c>
      <c r="C82" s="1997" t="s">
        <v>300</v>
      </c>
      <c r="D82" s="2023">
        <v>0</v>
      </c>
      <c r="E82" s="2024">
        <v>0</v>
      </c>
    </row>
    <row r="83" spans="2:5">
      <c r="B83" s="1996" t="s">
        <v>301</v>
      </c>
      <c r="C83" s="1997" t="s">
        <v>302</v>
      </c>
      <c r="D83" s="2023">
        <v>0</v>
      </c>
      <c r="E83" s="2024">
        <v>0</v>
      </c>
    </row>
    <row r="84" spans="2:5">
      <c r="B84" s="1996" t="s">
        <v>72</v>
      </c>
      <c r="C84" s="1997" t="s">
        <v>73</v>
      </c>
      <c r="D84" s="2023">
        <v>0</v>
      </c>
      <c r="E84" s="2024">
        <v>0</v>
      </c>
    </row>
    <row r="85" spans="2:5">
      <c r="B85" s="1996" t="s">
        <v>74</v>
      </c>
      <c r="C85" s="1997" t="s">
        <v>75</v>
      </c>
      <c r="D85" s="2023">
        <v>0</v>
      </c>
      <c r="E85" s="2024">
        <v>0</v>
      </c>
    </row>
    <row r="86" spans="2:5" ht="13.5" thickBot="1">
      <c r="B86" s="2012" t="s">
        <v>76</v>
      </c>
      <c r="C86" s="2013" t="s">
        <v>77</v>
      </c>
      <c r="D86" s="2027">
        <v>0</v>
      </c>
      <c r="E86" s="2028">
        <v>0</v>
      </c>
    </row>
    <row r="87" spans="2:5" ht="26.25" thickBot="1">
      <c r="B87" s="2014" t="s">
        <v>32</v>
      </c>
      <c r="C87" s="2015" t="s">
        <v>78</v>
      </c>
      <c r="D87" s="2016">
        <v>0</v>
      </c>
      <c r="E87" s="2017">
        <v>0</v>
      </c>
    </row>
    <row r="88" spans="2:5" ht="13.5" thickBot="1">
      <c r="B88" s="1993" t="s">
        <v>79</v>
      </c>
      <c r="C88" s="1994" t="s">
        <v>80</v>
      </c>
      <c r="D88" s="1995">
        <v>0</v>
      </c>
      <c r="E88" s="2018">
        <v>0</v>
      </c>
    </row>
    <row r="89" spans="2:5" ht="13.5" thickBot="1">
      <c r="B89" s="1993" t="s">
        <v>81</v>
      </c>
      <c r="C89" s="1994" t="s">
        <v>82</v>
      </c>
      <c r="D89" s="1995">
        <v>0</v>
      </c>
      <c r="E89" s="2019">
        <v>0</v>
      </c>
    </row>
    <row r="90" spans="2:5" ht="13.5" thickBot="1">
      <c r="B90" s="1993" t="s">
        <v>83</v>
      </c>
      <c r="C90" s="1994" t="s">
        <v>84</v>
      </c>
      <c r="D90" s="1995">
        <v>0</v>
      </c>
      <c r="E90" s="2020">
        <v>0</v>
      </c>
    </row>
    <row r="91" spans="2:5">
      <c r="B91" s="1993" t="s">
        <v>85</v>
      </c>
      <c r="C91" s="1994" t="s">
        <v>86</v>
      </c>
      <c r="D91" s="2040">
        <v>30445.13</v>
      </c>
      <c r="E91" s="2061">
        <v>1</v>
      </c>
    </row>
    <row r="92" spans="2:5">
      <c r="B92" s="1996" t="s">
        <v>5</v>
      </c>
      <c r="C92" s="1997" t="s">
        <v>87</v>
      </c>
      <c r="D92" s="2066">
        <v>30445.13</v>
      </c>
      <c r="E92" s="2067">
        <v>1</v>
      </c>
    </row>
    <row r="93" spans="2:5">
      <c r="B93" s="1996" t="s">
        <v>7</v>
      </c>
      <c r="C93" s="1997" t="s">
        <v>88</v>
      </c>
      <c r="D93" s="2023">
        <v>0</v>
      </c>
      <c r="E93" s="2024">
        <v>0</v>
      </c>
    </row>
    <row r="94" spans="2:5" ht="13.5" thickBot="1">
      <c r="B94" s="1998" t="s">
        <v>9</v>
      </c>
      <c r="C94" s="1999" t="s">
        <v>89</v>
      </c>
      <c r="D94" s="2029">
        <v>0</v>
      </c>
      <c r="E94" s="203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710937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143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696486.3</v>
      </c>
      <c r="E9" s="23">
        <f>E10+E11+E12+E13</f>
        <v>315259.2</v>
      </c>
    </row>
    <row r="10" spans="2:5">
      <c r="B10" s="14" t="s">
        <v>5</v>
      </c>
      <c r="C10" s="93" t="s">
        <v>6</v>
      </c>
      <c r="D10" s="175">
        <v>696486.3</v>
      </c>
      <c r="E10" s="226">
        <v>315259.2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696486.3</v>
      </c>
      <c r="E20" s="229">
        <f>E9-E16</f>
        <v>315259.2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248946.36</v>
      </c>
      <c r="E24" s="23">
        <f>D20</f>
        <v>696486.3</v>
      </c>
    </row>
    <row r="25" spans="2:7">
      <c r="B25" s="21" t="s">
        <v>25</v>
      </c>
      <c r="C25" s="22" t="s">
        <v>26</v>
      </c>
      <c r="D25" s="95">
        <v>388120.93999999994</v>
      </c>
      <c r="E25" s="110">
        <v>-401957.49</v>
      </c>
      <c r="G25" s="92"/>
    </row>
    <row r="26" spans="2:7">
      <c r="B26" s="24" t="s">
        <v>27</v>
      </c>
      <c r="C26" s="25" t="s">
        <v>28</v>
      </c>
      <c r="D26" s="96">
        <v>2777445.04</v>
      </c>
      <c r="E26" s="111">
        <v>879052.89</v>
      </c>
      <c r="F26" s="92"/>
    </row>
    <row r="27" spans="2:7">
      <c r="B27" s="26" t="s">
        <v>5</v>
      </c>
      <c r="C27" s="15" t="s">
        <v>29</v>
      </c>
      <c r="D27" s="175">
        <v>2718649.08</v>
      </c>
      <c r="E27" s="231">
        <v>479800</v>
      </c>
      <c r="F27" s="92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58795.96</v>
      </c>
      <c r="E29" s="231">
        <v>399252.89</v>
      </c>
      <c r="F29" s="92"/>
    </row>
    <row r="30" spans="2:7">
      <c r="B30" s="24" t="s">
        <v>32</v>
      </c>
      <c r="C30" s="27" t="s">
        <v>33</v>
      </c>
      <c r="D30" s="96">
        <v>2389324.1</v>
      </c>
      <c r="E30" s="111">
        <v>1281010.3799999999</v>
      </c>
    </row>
    <row r="31" spans="2:7">
      <c r="B31" s="26" t="s">
        <v>5</v>
      </c>
      <c r="C31" s="15" t="s">
        <v>34</v>
      </c>
      <c r="D31" s="175">
        <v>195141.15</v>
      </c>
      <c r="E31" s="231">
        <v>60076.93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115.96</v>
      </c>
      <c r="E33" s="231">
        <v>175.02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27715.53</v>
      </c>
      <c r="E35" s="231">
        <v>13738.07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2166351.46</v>
      </c>
      <c r="E37" s="231">
        <v>1207020.3600000001</v>
      </c>
    </row>
    <row r="38" spans="2:6">
      <c r="B38" s="21" t="s">
        <v>44</v>
      </c>
      <c r="C38" s="22" t="s">
        <v>45</v>
      </c>
      <c r="D38" s="95">
        <v>59419</v>
      </c>
      <c r="E38" s="23">
        <v>20730.39</v>
      </c>
    </row>
    <row r="39" spans="2:6" ht="13.5" thickBot="1">
      <c r="B39" s="30" t="s">
        <v>46</v>
      </c>
      <c r="C39" s="31" t="s">
        <v>47</v>
      </c>
      <c r="D39" s="97">
        <v>696486.29999999993</v>
      </c>
      <c r="E39" s="242">
        <f>E24+E25+E38</f>
        <v>315259.20000000007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2153.5151999999998</v>
      </c>
      <c r="E44" s="144">
        <v>5840.5559999999996</v>
      </c>
    </row>
    <row r="45" spans="2:6" ht="13.5" thickBot="1">
      <c r="B45" s="41" t="s">
        <v>7</v>
      </c>
      <c r="C45" s="49" t="s">
        <v>52</v>
      </c>
      <c r="D45" s="143">
        <v>5840.5559999999996</v>
      </c>
      <c r="E45" s="148">
        <v>2582.8216000000002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115.6</v>
      </c>
      <c r="E47" s="150">
        <v>119.25</v>
      </c>
    </row>
    <row r="48" spans="2:6">
      <c r="B48" s="39" t="s">
        <v>7</v>
      </c>
      <c r="C48" s="48" t="s">
        <v>54</v>
      </c>
      <c r="D48" s="160">
        <v>115.66</v>
      </c>
      <c r="E48" s="154">
        <v>119.22</v>
      </c>
    </row>
    <row r="49" spans="2:5">
      <c r="B49" s="39" t="s">
        <v>9</v>
      </c>
      <c r="C49" s="48" t="s">
        <v>55</v>
      </c>
      <c r="D49" s="160">
        <v>119.52</v>
      </c>
      <c r="E49" s="154">
        <v>122.46</v>
      </c>
    </row>
    <row r="50" spans="2:5" ht="13.5" thickBot="1">
      <c r="B50" s="41" t="s">
        <v>11</v>
      </c>
      <c r="C50" s="49" t="s">
        <v>52</v>
      </c>
      <c r="D50" s="143">
        <v>119.25</v>
      </c>
      <c r="E50" s="152">
        <v>122.06</v>
      </c>
    </row>
    <row r="51" spans="2:5" ht="13.5" thickBot="1">
      <c r="B51" s="32"/>
      <c r="C51" s="33"/>
      <c r="D51" s="153"/>
      <c r="E51" s="153"/>
    </row>
    <row r="52" spans="2:5" ht="16.5" thickBot="1">
      <c r="B52" s="2045"/>
      <c r="C52" s="2046" t="s">
        <v>56</v>
      </c>
      <c r="D52" s="2047"/>
      <c r="E52" s="2037"/>
    </row>
    <row r="53" spans="2:5" ht="23.25" customHeight="1" thickBot="1">
      <c r="B53" s="6368" t="s">
        <v>57</v>
      </c>
      <c r="C53" s="6369"/>
      <c r="D53" s="2048" t="s">
        <v>58</v>
      </c>
      <c r="E53" s="2049" t="s">
        <v>59</v>
      </c>
    </row>
    <row r="54" spans="2:5" ht="13.5" thickBot="1">
      <c r="B54" s="2050" t="s">
        <v>27</v>
      </c>
      <c r="C54" s="2039" t="s">
        <v>60</v>
      </c>
      <c r="D54" s="2074">
        <v>315259.2</v>
      </c>
      <c r="E54" s="2075">
        <v>1</v>
      </c>
    </row>
    <row r="55" spans="2:5" ht="25.5">
      <c r="B55" s="2051" t="s">
        <v>5</v>
      </c>
      <c r="C55" s="2052" t="s">
        <v>61</v>
      </c>
      <c r="D55" s="2064">
        <v>0</v>
      </c>
      <c r="E55" s="2065">
        <v>0</v>
      </c>
    </row>
    <row r="56" spans="2:5">
      <c r="B56" s="2041" t="s">
        <v>268</v>
      </c>
      <c r="C56" s="245" t="s">
        <v>269</v>
      </c>
      <c r="D56" s="2066">
        <v>0</v>
      </c>
      <c r="E56" s="2067">
        <v>0</v>
      </c>
    </row>
    <row r="57" spans="2:5">
      <c r="B57" s="246" t="s">
        <v>270</v>
      </c>
      <c r="C57" s="245" t="s">
        <v>271</v>
      </c>
      <c r="D57" s="2066">
        <v>0</v>
      </c>
      <c r="E57" s="2067">
        <v>0</v>
      </c>
    </row>
    <row r="58" spans="2:5">
      <c r="B58" s="246" t="s">
        <v>272</v>
      </c>
      <c r="C58" s="245" t="s">
        <v>273</v>
      </c>
      <c r="D58" s="247">
        <v>0</v>
      </c>
      <c r="E58" s="2067">
        <v>0</v>
      </c>
    </row>
    <row r="59" spans="2:5" ht="25.5">
      <c r="B59" s="2041" t="s">
        <v>7</v>
      </c>
      <c r="C59" s="2042" t="s">
        <v>62</v>
      </c>
      <c r="D59" s="2066">
        <v>0</v>
      </c>
      <c r="E59" s="2067">
        <v>0</v>
      </c>
    </row>
    <row r="60" spans="2:5">
      <c r="B60" s="2041" t="s">
        <v>9</v>
      </c>
      <c r="C60" s="2042" t="s">
        <v>63</v>
      </c>
      <c r="D60" s="2066">
        <v>0</v>
      </c>
      <c r="E60" s="2067">
        <v>0</v>
      </c>
    </row>
    <row r="61" spans="2:5" ht="24" customHeight="1">
      <c r="B61" s="2041" t="s">
        <v>274</v>
      </c>
      <c r="C61" s="2042" t="s">
        <v>275</v>
      </c>
      <c r="D61" s="2066">
        <v>0</v>
      </c>
      <c r="E61" s="2067">
        <v>0</v>
      </c>
    </row>
    <row r="62" spans="2:5">
      <c r="B62" s="2041" t="s">
        <v>276</v>
      </c>
      <c r="C62" s="2042" t="s">
        <v>16</v>
      </c>
      <c r="D62" s="2066">
        <v>0</v>
      </c>
      <c r="E62" s="2067">
        <v>0</v>
      </c>
    </row>
    <row r="63" spans="2:5">
      <c r="B63" s="2041" t="s">
        <v>11</v>
      </c>
      <c r="C63" s="2042" t="s">
        <v>64</v>
      </c>
      <c r="D63" s="2066">
        <v>0</v>
      </c>
      <c r="E63" s="2067">
        <v>0</v>
      </c>
    </row>
    <row r="64" spans="2:5">
      <c r="B64" s="2041" t="s">
        <v>13</v>
      </c>
      <c r="C64" s="2042" t="s">
        <v>275</v>
      </c>
      <c r="D64" s="2066">
        <v>0</v>
      </c>
      <c r="E64" s="2067">
        <v>0</v>
      </c>
    </row>
    <row r="65" spans="2:5">
      <c r="B65" s="2041" t="s">
        <v>15</v>
      </c>
      <c r="C65" s="2042" t="s">
        <v>16</v>
      </c>
      <c r="D65" s="2066">
        <v>0</v>
      </c>
      <c r="E65" s="2067">
        <v>0</v>
      </c>
    </row>
    <row r="66" spans="2:5">
      <c r="B66" s="2041" t="s">
        <v>38</v>
      </c>
      <c r="C66" s="2042" t="s">
        <v>65</v>
      </c>
      <c r="D66" s="2066">
        <v>0</v>
      </c>
      <c r="E66" s="2067">
        <v>0</v>
      </c>
    </row>
    <row r="67" spans="2:5">
      <c r="B67" s="2053" t="s">
        <v>40</v>
      </c>
      <c r="C67" s="2054" t="s">
        <v>66</v>
      </c>
      <c r="D67" s="2076">
        <v>315259.2</v>
      </c>
      <c r="E67" s="2077">
        <v>1</v>
      </c>
    </row>
    <row r="68" spans="2:5">
      <c r="B68" s="2053" t="s">
        <v>277</v>
      </c>
      <c r="C68" s="2054" t="s">
        <v>278</v>
      </c>
      <c r="D68" s="2078">
        <v>315259.2</v>
      </c>
      <c r="E68" s="2079">
        <v>1</v>
      </c>
    </row>
    <row r="69" spans="2:5">
      <c r="B69" s="2053" t="s">
        <v>279</v>
      </c>
      <c r="C69" s="2054" t="s">
        <v>280</v>
      </c>
      <c r="D69" s="2068">
        <v>0</v>
      </c>
      <c r="E69" s="2069">
        <v>0</v>
      </c>
    </row>
    <row r="70" spans="2:5">
      <c r="B70" s="2053" t="s">
        <v>281</v>
      </c>
      <c r="C70" s="2054" t="s">
        <v>282</v>
      </c>
      <c r="D70" s="2068">
        <v>0</v>
      </c>
      <c r="E70" s="2069">
        <v>0</v>
      </c>
    </row>
    <row r="71" spans="2:5">
      <c r="B71" s="2053" t="s">
        <v>283</v>
      </c>
      <c r="C71" s="2054" t="s">
        <v>284</v>
      </c>
      <c r="D71" s="2068">
        <v>0</v>
      </c>
      <c r="E71" s="2069">
        <v>0</v>
      </c>
    </row>
    <row r="72" spans="2:5" ht="25.5">
      <c r="B72" s="2053" t="s">
        <v>42</v>
      </c>
      <c r="C72" s="2054" t="s">
        <v>67</v>
      </c>
      <c r="D72" s="2068">
        <v>0</v>
      </c>
      <c r="E72" s="2069">
        <v>0</v>
      </c>
    </row>
    <row r="73" spans="2:5">
      <c r="B73" s="2053" t="s">
        <v>285</v>
      </c>
      <c r="C73" s="2054" t="s">
        <v>286</v>
      </c>
      <c r="D73" s="2068">
        <v>0</v>
      </c>
      <c r="E73" s="2069">
        <v>0</v>
      </c>
    </row>
    <row r="74" spans="2:5">
      <c r="B74" s="2053" t="s">
        <v>287</v>
      </c>
      <c r="C74" s="2054" t="s">
        <v>288</v>
      </c>
      <c r="D74" s="2068">
        <v>0</v>
      </c>
      <c r="E74" s="2069">
        <v>0</v>
      </c>
    </row>
    <row r="75" spans="2:5">
      <c r="B75" s="2053" t="s">
        <v>289</v>
      </c>
      <c r="C75" s="2054" t="s">
        <v>290</v>
      </c>
      <c r="D75" s="2066">
        <v>0</v>
      </c>
      <c r="E75" s="2069">
        <v>0</v>
      </c>
    </row>
    <row r="76" spans="2:5">
      <c r="B76" s="2053" t="s">
        <v>291</v>
      </c>
      <c r="C76" s="2054" t="s">
        <v>292</v>
      </c>
      <c r="D76" s="2068">
        <v>0</v>
      </c>
      <c r="E76" s="2069">
        <v>0</v>
      </c>
    </row>
    <row r="77" spans="2:5">
      <c r="B77" s="2053" t="s">
        <v>293</v>
      </c>
      <c r="C77" s="2054" t="s">
        <v>294</v>
      </c>
      <c r="D77" s="2068">
        <v>0</v>
      </c>
      <c r="E77" s="2069">
        <v>0</v>
      </c>
    </row>
    <row r="78" spans="2:5">
      <c r="B78" s="2053" t="s">
        <v>68</v>
      </c>
      <c r="C78" s="2054" t="s">
        <v>69</v>
      </c>
      <c r="D78" s="2068">
        <v>0</v>
      </c>
      <c r="E78" s="2069">
        <v>0</v>
      </c>
    </row>
    <row r="79" spans="2:5">
      <c r="B79" s="2041" t="s">
        <v>70</v>
      </c>
      <c r="C79" s="2042" t="s">
        <v>71</v>
      </c>
      <c r="D79" s="2066">
        <v>0</v>
      </c>
      <c r="E79" s="2067">
        <v>0</v>
      </c>
    </row>
    <row r="80" spans="2:5">
      <c r="B80" s="2041" t="s">
        <v>295</v>
      </c>
      <c r="C80" s="2042" t="s">
        <v>296</v>
      </c>
      <c r="D80" s="2066">
        <v>0</v>
      </c>
      <c r="E80" s="2067">
        <v>0</v>
      </c>
    </row>
    <row r="81" spans="2:5">
      <c r="B81" s="2041" t="s">
        <v>297</v>
      </c>
      <c r="C81" s="2042" t="s">
        <v>298</v>
      </c>
      <c r="D81" s="2066">
        <v>0</v>
      </c>
      <c r="E81" s="2067">
        <v>0</v>
      </c>
    </row>
    <row r="82" spans="2:5">
      <c r="B82" s="2041" t="s">
        <v>299</v>
      </c>
      <c r="C82" s="2042" t="s">
        <v>300</v>
      </c>
      <c r="D82" s="2066">
        <v>0</v>
      </c>
      <c r="E82" s="2067">
        <v>0</v>
      </c>
    </row>
    <row r="83" spans="2:5">
      <c r="B83" s="2041" t="s">
        <v>301</v>
      </c>
      <c r="C83" s="2042" t="s">
        <v>302</v>
      </c>
      <c r="D83" s="2066">
        <v>0</v>
      </c>
      <c r="E83" s="2067">
        <v>0</v>
      </c>
    </row>
    <row r="84" spans="2:5">
      <c r="B84" s="2041" t="s">
        <v>72</v>
      </c>
      <c r="C84" s="2042" t="s">
        <v>73</v>
      </c>
      <c r="D84" s="2066">
        <v>0</v>
      </c>
      <c r="E84" s="2067">
        <v>0</v>
      </c>
    </row>
    <row r="85" spans="2:5">
      <c r="B85" s="2041" t="s">
        <v>74</v>
      </c>
      <c r="C85" s="2042" t="s">
        <v>75</v>
      </c>
      <c r="D85" s="2066">
        <v>0</v>
      </c>
      <c r="E85" s="2067">
        <v>0</v>
      </c>
    </row>
    <row r="86" spans="2:5" ht="13.5" thickBot="1">
      <c r="B86" s="2055" t="s">
        <v>76</v>
      </c>
      <c r="C86" s="2056" t="s">
        <v>77</v>
      </c>
      <c r="D86" s="2070">
        <v>0</v>
      </c>
      <c r="E86" s="2071">
        <v>0</v>
      </c>
    </row>
    <row r="87" spans="2:5" ht="26.25" thickBot="1">
      <c r="B87" s="2057" t="s">
        <v>32</v>
      </c>
      <c r="C87" s="2058" t="s">
        <v>78</v>
      </c>
      <c r="D87" s="2059">
        <v>0</v>
      </c>
      <c r="E87" s="2060">
        <v>0</v>
      </c>
    </row>
    <row r="88" spans="2:5" ht="13.5" thickBot="1">
      <c r="B88" s="2038" t="s">
        <v>79</v>
      </c>
      <c r="C88" s="2039" t="s">
        <v>80</v>
      </c>
      <c r="D88" s="2040">
        <v>0</v>
      </c>
      <c r="E88" s="2061">
        <v>0</v>
      </c>
    </row>
    <row r="89" spans="2:5" ht="13.5" thickBot="1">
      <c r="B89" s="2038" t="s">
        <v>81</v>
      </c>
      <c r="C89" s="2039" t="s">
        <v>82</v>
      </c>
      <c r="D89" s="2040">
        <v>0</v>
      </c>
      <c r="E89" s="2062">
        <v>0</v>
      </c>
    </row>
    <row r="90" spans="2:5" ht="13.5" thickBot="1">
      <c r="B90" s="2038" t="s">
        <v>83</v>
      </c>
      <c r="C90" s="2039" t="s">
        <v>84</v>
      </c>
      <c r="D90" s="2040">
        <v>0</v>
      </c>
      <c r="E90" s="2063">
        <v>0</v>
      </c>
    </row>
    <row r="91" spans="2:5">
      <c r="B91" s="2038" t="s">
        <v>85</v>
      </c>
      <c r="C91" s="2039" t="s">
        <v>86</v>
      </c>
      <c r="D91" s="2083">
        <v>315259.2</v>
      </c>
      <c r="E91" s="2104">
        <v>1</v>
      </c>
    </row>
    <row r="92" spans="2:5">
      <c r="B92" s="2041" t="s">
        <v>5</v>
      </c>
      <c r="C92" s="2042" t="s">
        <v>87</v>
      </c>
      <c r="D92" s="2109">
        <v>315259.2</v>
      </c>
      <c r="E92" s="2110">
        <v>1</v>
      </c>
    </row>
    <row r="93" spans="2:5">
      <c r="B93" s="2041" t="s">
        <v>7</v>
      </c>
      <c r="C93" s="2042" t="s">
        <v>88</v>
      </c>
      <c r="D93" s="2066">
        <v>0</v>
      </c>
      <c r="E93" s="2067">
        <v>0</v>
      </c>
    </row>
    <row r="94" spans="2:5" ht="13.5" thickBot="1">
      <c r="B94" s="2043" t="s">
        <v>9</v>
      </c>
      <c r="C94" s="2044" t="s">
        <v>89</v>
      </c>
      <c r="D94" s="2072">
        <v>0</v>
      </c>
      <c r="E94" s="207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9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220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0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6431.49</v>
      </c>
    </row>
    <row r="10" spans="2:5">
      <c r="B10" s="14" t="s">
        <v>5</v>
      </c>
      <c r="C10" s="93" t="s">
        <v>6</v>
      </c>
      <c r="D10" s="175"/>
      <c r="E10" s="226">
        <v>6431.49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6431.49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0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238">
        <v>6756.93</v>
      </c>
      <c r="F25" s="92"/>
    </row>
    <row r="26" spans="2:7">
      <c r="B26" s="24" t="s">
        <v>27</v>
      </c>
      <c r="C26" s="25" t="s">
        <v>28</v>
      </c>
      <c r="D26" s="96"/>
      <c r="E26" s="239">
        <v>7575.37</v>
      </c>
      <c r="F26" s="92"/>
      <c r="G26" s="92"/>
    </row>
    <row r="27" spans="2:7">
      <c r="B27" s="26" t="s">
        <v>5</v>
      </c>
      <c r="C27" s="15" t="s">
        <v>29</v>
      </c>
      <c r="D27" s="175"/>
      <c r="E27" s="240">
        <v>6750</v>
      </c>
      <c r="F27" s="92"/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/>
      <c r="E29" s="240">
        <v>825.37</v>
      </c>
    </row>
    <row r="30" spans="2:7">
      <c r="B30" s="24" t="s">
        <v>32</v>
      </c>
      <c r="C30" s="27" t="s">
        <v>33</v>
      </c>
      <c r="D30" s="96"/>
      <c r="E30" s="239">
        <v>818.44</v>
      </c>
    </row>
    <row r="31" spans="2:7">
      <c r="B31" s="26" t="s">
        <v>5</v>
      </c>
      <c r="C31" s="15" t="s">
        <v>34</v>
      </c>
      <c r="D31" s="175"/>
      <c r="E31" s="240"/>
    </row>
    <row r="32" spans="2:7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/>
      <c r="E33" s="240">
        <v>1.63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/>
      <c r="E35" s="240">
        <v>10.69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/>
      <c r="E37" s="240">
        <v>806.12</v>
      </c>
    </row>
    <row r="38" spans="2:6">
      <c r="B38" s="21" t="s">
        <v>44</v>
      </c>
      <c r="C38" s="22" t="s">
        <v>45</v>
      </c>
      <c r="D38" s="95"/>
      <c r="E38" s="23">
        <v>-325.44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6431.4900000000007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0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41.290999999999997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145.01</v>
      </c>
    </row>
    <row r="49" spans="2:5">
      <c r="B49" s="39" t="s">
        <v>9</v>
      </c>
      <c r="C49" s="48" t="s">
        <v>55</v>
      </c>
      <c r="D49" s="160"/>
      <c r="E49" s="154">
        <v>164.07</v>
      </c>
    </row>
    <row r="50" spans="2:5" ht="13.5" thickBot="1">
      <c r="B50" s="41" t="s">
        <v>11</v>
      </c>
      <c r="C50" s="49" t="s">
        <v>52</v>
      </c>
      <c r="D50" s="143"/>
      <c r="E50" s="152">
        <v>155.76</v>
      </c>
    </row>
    <row r="51" spans="2:5" ht="13.5" thickBot="1">
      <c r="B51" s="32"/>
      <c r="C51" s="33"/>
      <c r="D51" s="153"/>
      <c r="E51" s="153"/>
    </row>
    <row r="52" spans="2:5" ht="16.5" thickBot="1">
      <c r="B52" s="2088"/>
      <c r="C52" s="2089" t="s">
        <v>56</v>
      </c>
      <c r="D52" s="2090"/>
      <c r="E52" s="2080"/>
    </row>
    <row r="53" spans="2:5" ht="23.25" customHeight="1" thickBot="1">
      <c r="B53" s="6368" t="s">
        <v>57</v>
      </c>
      <c r="C53" s="6369"/>
      <c r="D53" s="2091" t="s">
        <v>58</v>
      </c>
      <c r="E53" s="2092" t="s">
        <v>59</v>
      </c>
    </row>
    <row r="54" spans="2:5" ht="13.5" thickBot="1">
      <c r="B54" s="2093" t="s">
        <v>27</v>
      </c>
      <c r="C54" s="2082" t="s">
        <v>60</v>
      </c>
      <c r="D54" s="2117">
        <v>6431.49</v>
      </c>
      <c r="E54" s="2118">
        <v>1</v>
      </c>
    </row>
    <row r="55" spans="2:5" ht="25.5">
      <c r="B55" s="2094" t="s">
        <v>5</v>
      </c>
      <c r="C55" s="2095" t="s">
        <v>61</v>
      </c>
      <c r="D55" s="2107">
        <v>0</v>
      </c>
      <c r="E55" s="2108">
        <v>0</v>
      </c>
    </row>
    <row r="56" spans="2:5">
      <c r="B56" s="2084" t="s">
        <v>268</v>
      </c>
      <c r="C56" s="245" t="s">
        <v>269</v>
      </c>
      <c r="D56" s="2109">
        <v>0</v>
      </c>
      <c r="E56" s="2110">
        <v>0</v>
      </c>
    </row>
    <row r="57" spans="2:5">
      <c r="B57" s="246" t="s">
        <v>270</v>
      </c>
      <c r="C57" s="245" t="s">
        <v>271</v>
      </c>
      <c r="D57" s="2109">
        <v>0</v>
      </c>
      <c r="E57" s="2110">
        <v>0</v>
      </c>
    </row>
    <row r="58" spans="2:5">
      <c r="B58" s="246" t="s">
        <v>272</v>
      </c>
      <c r="C58" s="245" t="s">
        <v>273</v>
      </c>
      <c r="D58" s="247">
        <v>0</v>
      </c>
      <c r="E58" s="2110">
        <v>0</v>
      </c>
    </row>
    <row r="59" spans="2:5" ht="25.5">
      <c r="B59" s="2084" t="s">
        <v>7</v>
      </c>
      <c r="C59" s="2085" t="s">
        <v>62</v>
      </c>
      <c r="D59" s="2109">
        <v>0</v>
      </c>
      <c r="E59" s="2110">
        <v>0</v>
      </c>
    </row>
    <row r="60" spans="2:5">
      <c r="B60" s="2084" t="s">
        <v>9</v>
      </c>
      <c r="C60" s="2085" t="s">
        <v>63</v>
      </c>
      <c r="D60" s="2109">
        <v>0</v>
      </c>
      <c r="E60" s="2110">
        <v>0</v>
      </c>
    </row>
    <row r="61" spans="2:5">
      <c r="B61" s="2084" t="s">
        <v>274</v>
      </c>
      <c r="C61" s="2085" t="s">
        <v>275</v>
      </c>
      <c r="D61" s="2109">
        <v>0</v>
      </c>
      <c r="E61" s="2110">
        <v>0</v>
      </c>
    </row>
    <row r="62" spans="2:5">
      <c r="B62" s="2084" t="s">
        <v>276</v>
      </c>
      <c r="C62" s="2085" t="s">
        <v>16</v>
      </c>
      <c r="D62" s="2109">
        <v>0</v>
      </c>
      <c r="E62" s="2110">
        <v>0</v>
      </c>
    </row>
    <row r="63" spans="2:5">
      <c r="B63" s="2084" t="s">
        <v>11</v>
      </c>
      <c r="C63" s="2085" t="s">
        <v>64</v>
      </c>
      <c r="D63" s="2109">
        <v>0</v>
      </c>
      <c r="E63" s="2110">
        <v>0</v>
      </c>
    </row>
    <row r="64" spans="2:5">
      <c r="B64" s="2084" t="s">
        <v>13</v>
      </c>
      <c r="C64" s="2085" t="s">
        <v>275</v>
      </c>
      <c r="D64" s="2109">
        <v>0</v>
      </c>
      <c r="E64" s="2110">
        <v>0</v>
      </c>
    </row>
    <row r="65" spans="2:5">
      <c r="B65" s="2084" t="s">
        <v>15</v>
      </c>
      <c r="C65" s="2085" t="s">
        <v>16</v>
      </c>
      <c r="D65" s="2109">
        <v>0</v>
      </c>
      <c r="E65" s="2110">
        <v>0</v>
      </c>
    </row>
    <row r="66" spans="2:5">
      <c r="B66" s="2084" t="s">
        <v>38</v>
      </c>
      <c r="C66" s="2085" t="s">
        <v>65</v>
      </c>
      <c r="D66" s="2109">
        <v>0</v>
      </c>
      <c r="E66" s="2110">
        <v>0</v>
      </c>
    </row>
    <row r="67" spans="2:5">
      <c r="B67" s="2096" t="s">
        <v>40</v>
      </c>
      <c r="C67" s="2097" t="s">
        <v>66</v>
      </c>
      <c r="D67" s="2119">
        <v>6431.49</v>
      </c>
      <c r="E67" s="2120">
        <v>1</v>
      </c>
    </row>
    <row r="68" spans="2:5">
      <c r="B68" s="2096" t="s">
        <v>277</v>
      </c>
      <c r="C68" s="2097" t="s">
        <v>278</v>
      </c>
      <c r="D68" s="2121">
        <v>6431.49</v>
      </c>
      <c r="E68" s="2122">
        <v>1</v>
      </c>
    </row>
    <row r="69" spans="2:5">
      <c r="B69" s="2096" t="s">
        <v>279</v>
      </c>
      <c r="C69" s="2097" t="s">
        <v>280</v>
      </c>
      <c r="D69" s="2111">
        <v>0</v>
      </c>
      <c r="E69" s="2112">
        <v>0</v>
      </c>
    </row>
    <row r="70" spans="2:5">
      <c r="B70" s="2096" t="s">
        <v>281</v>
      </c>
      <c r="C70" s="2097" t="s">
        <v>282</v>
      </c>
      <c r="D70" s="2111">
        <v>0</v>
      </c>
      <c r="E70" s="2112">
        <v>0</v>
      </c>
    </row>
    <row r="71" spans="2:5">
      <c r="B71" s="2096" t="s">
        <v>283</v>
      </c>
      <c r="C71" s="2097" t="s">
        <v>284</v>
      </c>
      <c r="D71" s="2111">
        <v>0</v>
      </c>
      <c r="E71" s="2112">
        <v>0</v>
      </c>
    </row>
    <row r="72" spans="2:5" ht="25.5">
      <c r="B72" s="2096" t="s">
        <v>42</v>
      </c>
      <c r="C72" s="2097" t="s">
        <v>67</v>
      </c>
      <c r="D72" s="2111">
        <v>0</v>
      </c>
      <c r="E72" s="2112">
        <v>0</v>
      </c>
    </row>
    <row r="73" spans="2:5">
      <c r="B73" s="2096" t="s">
        <v>285</v>
      </c>
      <c r="C73" s="2097" t="s">
        <v>286</v>
      </c>
      <c r="D73" s="2111">
        <v>0</v>
      </c>
      <c r="E73" s="2112">
        <v>0</v>
      </c>
    </row>
    <row r="74" spans="2:5">
      <c r="B74" s="2096" t="s">
        <v>287</v>
      </c>
      <c r="C74" s="2097" t="s">
        <v>288</v>
      </c>
      <c r="D74" s="2111">
        <v>0</v>
      </c>
      <c r="E74" s="2112">
        <v>0</v>
      </c>
    </row>
    <row r="75" spans="2:5">
      <c r="B75" s="2096" t="s">
        <v>289</v>
      </c>
      <c r="C75" s="2097" t="s">
        <v>290</v>
      </c>
      <c r="D75" s="2109">
        <v>0</v>
      </c>
      <c r="E75" s="2112">
        <v>0</v>
      </c>
    </row>
    <row r="76" spans="2:5">
      <c r="B76" s="2096" t="s">
        <v>291</v>
      </c>
      <c r="C76" s="2097" t="s">
        <v>292</v>
      </c>
      <c r="D76" s="2111">
        <v>0</v>
      </c>
      <c r="E76" s="2112">
        <v>0</v>
      </c>
    </row>
    <row r="77" spans="2:5">
      <c r="B77" s="2096" t="s">
        <v>293</v>
      </c>
      <c r="C77" s="2097" t="s">
        <v>294</v>
      </c>
      <c r="D77" s="2111">
        <v>0</v>
      </c>
      <c r="E77" s="2112">
        <v>0</v>
      </c>
    </row>
    <row r="78" spans="2:5">
      <c r="B78" s="2096" t="s">
        <v>68</v>
      </c>
      <c r="C78" s="2097" t="s">
        <v>69</v>
      </c>
      <c r="D78" s="2111">
        <v>0</v>
      </c>
      <c r="E78" s="2112">
        <v>0</v>
      </c>
    </row>
    <row r="79" spans="2:5">
      <c r="B79" s="2084" t="s">
        <v>70</v>
      </c>
      <c r="C79" s="2085" t="s">
        <v>71</v>
      </c>
      <c r="D79" s="2109">
        <v>0</v>
      </c>
      <c r="E79" s="2110">
        <v>0</v>
      </c>
    </row>
    <row r="80" spans="2:5">
      <c r="B80" s="2084" t="s">
        <v>295</v>
      </c>
      <c r="C80" s="2085" t="s">
        <v>296</v>
      </c>
      <c r="D80" s="2109">
        <v>0</v>
      </c>
      <c r="E80" s="2110">
        <v>0</v>
      </c>
    </row>
    <row r="81" spans="2:5">
      <c r="B81" s="2084" t="s">
        <v>297</v>
      </c>
      <c r="C81" s="2085" t="s">
        <v>298</v>
      </c>
      <c r="D81" s="2109">
        <v>0</v>
      </c>
      <c r="E81" s="2110">
        <v>0</v>
      </c>
    </row>
    <row r="82" spans="2:5">
      <c r="B82" s="2084" t="s">
        <v>299</v>
      </c>
      <c r="C82" s="2085" t="s">
        <v>300</v>
      </c>
      <c r="D82" s="2109">
        <v>0</v>
      </c>
      <c r="E82" s="2110">
        <v>0</v>
      </c>
    </row>
    <row r="83" spans="2:5">
      <c r="B83" s="2084" t="s">
        <v>301</v>
      </c>
      <c r="C83" s="2085" t="s">
        <v>302</v>
      </c>
      <c r="D83" s="2109">
        <v>0</v>
      </c>
      <c r="E83" s="2110">
        <v>0</v>
      </c>
    </row>
    <row r="84" spans="2:5">
      <c r="B84" s="2084" t="s">
        <v>72</v>
      </c>
      <c r="C84" s="2085" t="s">
        <v>73</v>
      </c>
      <c r="D84" s="2109">
        <v>0</v>
      </c>
      <c r="E84" s="2110">
        <v>0</v>
      </c>
    </row>
    <row r="85" spans="2:5">
      <c r="B85" s="2084" t="s">
        <v>74</v>
      </c>
      <c r="C85" s="2085" t="s">
        <v>75</v>
      </c>
      <c r="D85" s="2109">
        <v>0</v>
      </c>
      <c r="E85" s="2110">
        <v>0</v>
      </c>
    </row>
    <row r="86" spans="2:5" ht="13.5" thickBot="1">
      <c r="B86" s="2098" t="s">
        <v>76</v>
      </c>
      <c r="C86" s="2099" t="s">
        <v>77</v>
      </c>
      <c r="D86" s="2113">
        <v>0</v>
      </c>
      <c r="E86" s="2114">
        <v>0</v>
      </c>
    </row>
    <row r="87" spans="2:5" ht="26.25" thickBot="1">
      <c r="B87" s="2100" t="s">
        <v>32</v>
      </c>
      <c r="C87" s="2101" t="s">
        <v>78</v>
      </c>
      <c r="D87" s="2102">
        <v>0</v>
      </c>
      <c r="E87" s="2103">
        <v>0</v>
      </c>
    </row>
    <row r="88" spans="2:5" ht="13.5" thickBot="1">
      <c r="B88" s="2081" t="s">
        <v>79</v>
      </c>
      <c r="C88" s="2082" t="s">
        <v>80</v>
      </c>
      <c r="D88" s="2083">
        <v>0</v>
      </c>
      <c r="E88" s="2104">
        <v>0</v>
      </c>
    </row>
    <row r="89" spans="2:5" ht="13.5" thickBot="1">
      <c r="B89" s="2081" t="s">
        <v>81</v>
      </c>
      <c r="C89" s="2082" t="s">
        <v>82</v>
      </c>
      <c r="D89" s="2083">
        <v>0</v>
      </c>
      <c r="E89" s="2105">
        <v>0</v>
      </c>
    </row>
    <row r="90" spans="2:5" ht="13.5" thickBot="1">
      <c r="B90" s="2081" t="s">
        <v>83</v>
      </c>
      <c r="C90" s="2082" t="s">
        <v>84</v>
      </c>
      <c r="D90" s="2083">
        <v>0</v>
      </c>
      <c r="E90" s="2106">
        <v>0</v>
      </c>
    </row>
    <row r="91" spans="2:5">
      <c r="B91" s="2081" t="s">
        <v>85</v>
      </c>
      <c r="C91" s="2082" t="s">
        <v>86</v>
      </c>
      <c r="D91" s="2126">
        <v>6431.49</v>
      </c>
      <c r="E91" s="2149">
        <v>1</v>
      </c>
    </row>
    <row r="92" spans="2:5">
      <c r="B92" s="2084" t="s">
        <v>5</v>
      </c>
      <c r="C92" s="2085" t="s">
        <v>87</v>
      </c>
      <c r="D92" s="2154">
        <v>6431.49</v>
      </c>
      <c r="E92" s="2155">
        <v>1</v>
      </c>
    </row>
    <row r="93" spans="2:5">
      <c r="B93" s="2084" t="s">
        <v>7</v>
      </c>
      <c r="C93" s="2085" t="s">
        <v>88</v>
      </c>
      <c r="D93" s="2109">
        <v>0</v>
      </c>
      <c r="E93" s="2110">
        <v>0</v>
      </c>
    </row>
    <row r="94" spans="2:5" ht="13.5" thickBot="1">
      <c r="B94" s="2086" t="s">
        <v>9</v>
      </c>
      <c r="C94" s="2087" t="s">
        <v>89</v>
      </c>
      <c r="D94" s="2115">
        <v>0</v>
      </c>
      <c r="E94" s="211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B1:G94"/>
  <sheetViews>
    <sheetView topLeftCell="A70" zoomScaleNormal="100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42578125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267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686503.28</v>
      </c>
      <c r="E9" s="23"/>
    </row>
    <row r="10" spans="2:5">
      <c r="B10" s="14" t="s">
        <v>5</v>
      </c>
      <c r="C10" s="93" t="s">
        <v>6</v>
      </c>
      <c r="D10" s="175">
        <v>686503.28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686503.28</v>
      </c>
      <c r="E20" s="229"/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476573.67</v>
      </c>
      <c r="E24" s="23">
        <f>D20</f>
        <v>686503.28</v>
      </c>
    </row>
    <row r="25" spans="2:7">
      <c r="B25" s="21" t="s">
        <v>25</v>
      </c>
      <c r="C25" s="22" t="s">
        <v>26</v>
      </c>
      <c r="D25" s="95">
        <v>256932.25000000006</v>
      </c>
      <c r="E25" s="238">
        <v>-716625.22</v>
      </c>
      <c r="F25" s="92"/>
    </row>
    <row r="26" spans="2:7">
      <c r="B26" s="24" t="s">
        <v>27</v>
      </c>
      <c r="C26" s="25" t="s">
        <v>28</v>
      </c>
      <c r="D26" s="96">
        <v>736249.79</v>
      </c>
      <c r="E26" s="239">
        <v>200353.2</v>
      </c>
    </row>
    <row r="27" spans="2:7">
      <c r="B27" s="26" t="s">
        <v>5</v>
      </c>
      <c r="C27" s="15" t="s">
        <v>29</v>
      </c>
      <c r="D27" s="175">
        <v>634110.05000000005</v>
      </c>
      <c r="E27" s="240">
        <v>200353.2</v>
      </c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>
        <v>102139.74</v>
      </c>
      <c r="E29" s="240"/>
    </row>
    <row r="30" spans="2:7">
      <c r="B30" s="24" t="s">
        <v>32</v>
      </c>
      <c r="C30" s="27" t="s">
        <v>33</v>
      </c>
      <c r="D30" s="96">
        <v>479317.54</v>
      </c>
      <c r="E30" s="239">
        <v>916978.42</v>
      </c>
    </row>
    <row r="31" spans="2:7">
      <c r="B31" s="26" t="s">
        <v>5</v>
      </c>
      <c r="C31" s="15" t="s">
        <v>34</v>
      </c>
      <c r="D31" s="175"/>
      <c r="E31" s="240"/>
    </row>
    <row r="32" spans="2:7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>
        <v>84.07</v>
      </c>
      <c r="E33" s="240">
        <v>11.47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>
        <v>13031.35</v>
      </c>
      <c r="E35" s="240">
        <v>5571.46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>
        <v>466202.12</v>
      </c>
      <c r="E37" s="240">
        <v>911395.49</v>
      </c>
    </row>
    <row r="38" spans="2:6">
      <c r="B38" s="21" t="s">
        <v>44</v>
      </c>
      <c r="C38" s="22" t="s">
        <v>45</v>
      </c>
      <c r="D38" s="95">
        <v>-47002.64</v>
      </c>
      <c r="E38" s="23">
        <v>30121.94</v>
      </c>
    </row>
    <row r="39" spans="2:6" ht="13.5" thickBot="1">
      <c r="B39" s="30" t="s">
        <v>46</v>
      </c>
      <c r="C39" s="31" t="s">
        <v>47</v>
      </c>
      <c r="D39" s="97">
        <v>686503.28</v>
      </c>
      <c r="E39" s="242">
        <v>0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3434.7651999999998</v>
      </c>
      <c r="E44" s="144">
        <v>5081.8216000000002</v>
      </c>
    </row>
    <row r="45" spans="2:6" ht="13.5" thickBot="1">
      <c r="B45" s="41" t="s">
        <v>7</v>
      </c>
      <c r="C45" s="49" t="s">
        <v>52</v>
      </c>
      <c r="D45" s="143">
        <v>5081.8216000000002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138.75</v>
      </c>
      <c r="E47" s="150">
        <v>135.09</v>
      </c>
    </row>
    <row r="48" spans="2:6">
      <c r="B48" s="39" t="s">
        <v>7</v>
      </c>
      <c r="C48" s="48" t="s">
        <v>54</v>
      </c>
      <c r="D48" s="160">
        <v>130.24</v>
      </c>
      <c r="E48" s="154">
        <v>132.97999999999999</v>
      </c>
    </row>
    <row r="49" spans="2:5">
      <c r="B49" s="39" t="s">
        <v>9</v>
      </c>
      <c r="C49" s="48" t="s">
        <v>55</v>
      </c>
      <c r="D49" s="160">
        <v>144.66999999999999</v>
      </c>
      <c r="E49" s="154">
        <v>145.68</v>
      </c>
    </row>
    <row r="50" spans="2:5" ht="13.5" thickBot="1">
      <c r="B50" s="41" t="s">
        <v>11</v>
      </c>
      <c r="C50" s="49" t="s">
        <v>52</v>
      </c>
      <c r="D50" s="143">
        <v>135.09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2131"/>
      <c r="C52" s="2132" t="s">
        <v>56</v>
      </c>
      <c r="D52" s="2133"/>
      <c r="E52" s="2123"/>
    </row>
    <row r="53" spans="2:5" ht="23.25" customHeight="1" thickBot="1">
      <c r="B53" s="6368" t="s">
        <v>57</v>
      </c>
      <c r="C53" s="6369"/>
      <c r="D53" s="2134" t="s">
        <v>58</v>
      </c>
      <c r="E53" s="2135" t="s">
        <v>59</v>
      </c>
    </row>
    <row r="54" spans="2:5" ht="13.5" thickBot="1">
      <c r="B54" s="2136" t="s">
        <v>27</v>
      </c>
      <c r="C54" s="2125" t="s">
        <v>60</v>
      </c>
      <c r="D54" s="2137">
        <v>0</v>
      </c>
      <c r="E54" s="2138">
        <v>0</v>
      </c>
    </row>
    <row r="55" spans="2:5" ht="25.5">
      <c r="B55" s="2139" t="s">
        <v>5</v>
      </c>
      <c r="C55" s="2140" t="s">
        <v>61</v>
      </c>
      <c r="D55" s="2152">
        <v>0</v>
      </c>
      <c r="E55" s="2153">
        <v>0</v>
      </c>
    </row>
    <row r="56" spans="2:5">
      <c r="B56" s="2127" t="s">
        <v>268</v>
      </c>
      <c r="C56" s="245" t="s">
        <v>269</v>
      </c>
      <c r="D56" s="2154">
        <v>0</v>
      </c>
      <c r="E56" s="2155">
        <v>0</v>
      </c>
    </row>
    <row r="57" spans="2:5">
      <c r="B57" s="246" t="s">
        <v>270</v>
      </c>
      <c r="C57" s="245" t="s">
        <v>271</v>
      </c>
      <c r="D57" s="2154">
        <v>0</v>
      </c>
      <c r="E57" s="2155">
        <v>0</v>
      </c>
    </row>
    <row r="58" spans="2:5">
      <c r="B58" s="246" t="s">
        <v>272</v>
      </c>
      <c r="C58" s="245" t="s">
        <v>273</v>
      </c>
      <c r="D58" s="247">
        <v>0</v>
      </c>
      <c r="E58" s="2155">
        <v>0</v>
      </c>
    </row>
    <row r="59" spans="2:5" ht="25.5">
      <c r="B59" s="2127" t="s">
        <v>7</v>
      </c>
      <c r="C59" s="2128" t="s">
        <v>62</v>
      </c>
      <c r="D59" s="2154">
        <v>0</v>
      </c>
      <c r="E59" s="2155">
        <v>0</v>
      </c>
    </row>
    <row r="60" spans="2:5">
      <c r="B60" s="2127" t="s">
        <v>9</v>
      </c>
      <c r="C60" s="2128" t="s">
        <v>63</v>
      </c>
      <c r="D60" s="2154">
        <v>0</v>
      </c>
      <c r="E60" s="2155">
        <v>0</v>
      </c>
    </row>
    <row r="61" spans="2:5" ht="24" customHeight="1">
      <c r="B61" s="2127" t="s">
        <v>274</v>
      </c>
      <c r="C61" s="2128" t="s">
        <v>275</v>
      </c>
      <c r="D61" s="2154">
        <v>0</v>
      </c>
      <c r="E61" s="2155">
        <v>0</v>
      </c>
    </row>
    <row r="62" spans="2:5">
      <c r="B62" s="2127" t="s">
        <v>276</v>
      </c>
      <c r="C62" s="2128" t="s">
        <v>16</v>
      </c>
      <c r="D62" s="2154">
        <v>0</v>
      </c>
      <c r="E62" s="2155">
        <v>0</v>
      </c>
    </row>
    <row r="63" spans="2:5">
      <c r="B63" s="2127" t="s">
        <v>11</v>
      </c>
      <c r="C63" s="2128" t="s">
        <v>64</v>
      </c>
      <c r="D63" s="2154">
        <v>0</v>
      </c>
      <c r="E63" s="2155">
        <v>0</v>
      </c>
    </row>
    <row r="64" spans="2:5">
      <c r="B64" s="2127" t="s">
        <v>13</v>
      </c>
      <c r="C64" s="2128" t="s">
        <v>275</v>
      </c>
      <c r="D64" s="2154">
        <v>0</v>
      </c>
      <c r="E64" s="2155">
        <v>0</v>
      </c>
    </row>
    <row r="65" spans="2:5">
      <c r="B65" s="2127" t="s">
        <v>15</v>
      </c>
      <c r="C65" s="2128" t="s">
        <v>16</v>
      </c>
      <c r="D65" s="2154">
        <v>0</v>
      </c>
      <c r="E65" s="2155">
        <v>0</v>
      </c>
    </row>
    <row r="66" spans="2:5">
      <c r="B66" s="2127" t="s">
        <v>38</v>
      </c>
      <c r="C66" s="2128" t="s">
        <v>65</v>
      </c>
      <c r="D66" s="2154">
        <v>0</v>
      </c>
      <c r="E66" s="2155">
        <v>0</v>
      </c>
    </row>
    <row r="67" spans="2:5">
      <c r="B67" s="2141" t="s">
        <v>40</v>
      </c>
      <c r="C67" s="2142" t="s">
        <v>66</v>
      </c>
      <c r="D67" s="2156">
        <v>0</v>
      </c>
      <c r="E67" s="2155">
        <v>0</v>
      </c>
    </row>
    <row r="68" spans="2:5">
      <c r="B68" s="2141" t="s">
        <v>277</v>
      </c>
      <c r="C68" s="2142" t="s">
        <v>278</v>
      </c>
      <c r="D68" s="2156">
        <v>0</v>
      </c>
      <c r="E68" s="2155">
        <v>0</v>
      </c>
    </row>
    <row r="69" spans="2:5">
      <c r="B69" s="2141" t="s">
        <v>279</v>
      </c>
      <c r="C69" s="2142" t="s">
        <v>280</v>
      </c>
      <c r="D69" s="2156">
        <v>0</v>
      </c>
      <c r="E69" s="2157">
        <v>0</v>
      </c>
    </row>
    <row r="70" spans="2:5">
      <c r="B70" s="2141" t="s">
        <v>281</v>
      </c>
      <c r="C70" s="2142" t="s">
        <v>282</v>
      </c>
      <c r="D70" s="2156">
        <v>0</v>
      </c>
      <c r="E70" s="2157">
        <v>0</v>
      </c>
    </row>
    <row r="71" spans="2:5">
      <c r="B71" s="2141" t="s">
        <v>283</v>
      </c>
      <c r="C71" s="2142" t="s">
        <v>284</v>
      </c>
      <c r="D71" s="2156">
        <v>0</v>
      </c>
      <c r="E71" s="2157">
        <v>0</v>
      </c>
    </row>
    <row r="72" spans="2:5" ht="25.5">
      <c r="B72" s="2141" t="s">
        <v>42</v>
      </c>
      <c r="C72" s="2142" t="s">
        <v>67</v>
      </c>
      <c r="D72" s="2156">
        <v>0</v>
      </c>
      <c r="E72" s="2157">
        <v>0</v>
      </c>
    </row>
    <row r="73" spans="2:5">
      <c r="B73" s="2141" t="s">
        <v>285</v>
      </c>
      <c r="C73" s="2142" t="s">
        <v>286</v>
      </c>
      <c r="D73" s="2156">
        <v>0</v>
      </c>
      <c r="E73" s="2157">
        <v>0</v>
      </c>
    </row>
    <row r="74" spans="2:5">
      <c r="B74" s="2141" t="s">
        <v>287</v>
      </c>
      <c r="C74" s="2142" t="s">
        <v>288</v>
      </c>
      <c r="D74" s="2156">
        <v>0</v>
      </c>
      <c r="E74" s="2157">
        <v>0</v>
      </c>
    </row>
    <row r="75" spans="2:5">
      <c r="B75" s="2141" t="s">
        <v>289</v>
      </c>
      <c r="C75" s="2142" t="s">
        <v>290</v>
      </c>
      <c r="D75" s="2154">
        <v>0</v>
      </c>
      <c r="E75" s="2157">
        <v>0</v>
      </c>
    </row>
    <row r="76" spans="2:5">
      <c r="B76" s="2141" t="s">
        <v>291</v>
      </c>
      <c r="C76" s="2142" t="s">
        <v>292</v>
      </c>
      <c r="D76" s="2156">
        <v>0</v>
      </c>
      <c r="E76" s="2157">
        <v>0</v>
      </c>
    </row>
    <row r="77" spans="2:5">
      <c r="B77" s="2141" t="s">
        <v>293</v>
      </c>
      <c r="C77" s="2142" t="s">
        <v>294</v>
      </c>
      <c r="D77" s="2156">
        <v>0</v>
      </c>
      <c r="E77" s="2157">
        <v>0</v>
      </c>
    </row>
    <row r="78" spans="2:5">
      <c r="B78" s="2141" t="s">
        <v>68</v>
      </c>
      <c r="C78" s="2142" t="s">
        <v>69</v>
      </c>
      <c r="D78" s="2156">
        <v>0</v>
      </c>
      <c r="E78" s="2157">
        <v>0</v>
      </c>
    </row>
    <row r="79" spans="2:5">
      <c r="B79" s="2127" t="s">
        <v>70</v>
      </c>
      <c r="C79" s="2128" t="s">
        <v>71</v>
      </c>
      <c r="D79" s="2154">
        <v>0</v>
      </c>
      <c r="E79" s="2155">
        <v>0</v>
      </c>
    </row>
    <row r="80" spans="2:5">
      <c r="B80" s="2127" t="s">
        <v>295</v>
      </c>
      <c r="C80" s="2128" t="s">
        <v>296</v>
      </c>
      <c r="D80" s="2154">
        <v>0</v>
      </c>
      <c r="E80" s="2155">
        <v>0</v>
      </c>
    </row>
    <row r="81" spans="2:5">
      <c r="B81" s="2127" t="s">
        <v>297</v>
      </c>
      <c r="C81" s="2128" t="s">
        <v>298</v>
      </c>
      <c r="D81" s="2154">
        <v>0</v>
      </c>
      <c r="E81" s="2155">
        <v>0</v>
      </c>
    </row>
    <row r="82" spans="2:5">
      <c r="B82" s="2127" t="s">
        <v>299</v>
      </c>
      <c r="C82" s="2128" t="s">
        <v>300</v>
      </c>
      <c r="D82" s="2154">
        <v>0</v>
      </c>
      <c r="E82" s="2155">
        <v>0</v>
      </c>
    </row>
    <row r="83" spans="2:5">
      <c r="B83" s="2127" t="s">
        <v>301</v>
      </c>
      <c r="C83" s="2128" t="s">
        <v>302</v>
      </c>
      <c r="D83" s="2154">
        <v>0</v>
      </c>
      <c r="E83" s="2155">
        <v>0</v>
      </c>
    </row>
    <row r="84" spans="2:5">
      <c r="B84" s="2127" t="s">
        <v>72</v>
      </c>
      <c r="C84" s="2128" t="s">
        <v>73</v>
      </c>
      <c r="D84" s="2154">
        <v>0</v>
      </c>
      <c r="E84" s="2155">
        <v>0</v>
      </c>
    </row>
    <row r="85" spans="2:5">
      <c r="B85" s="2127" t="s">
        <v>74</v>
      </c>
      <c r="C85" s="2128" t="s">
        <v>75</v>
      </c>
      <c r="D85" s="2154">
        <v>0</v>
      </c>
      <c r="E85" s="2155">
        <v>0</v>
      </c>
    </row>
    <row r="86" spans="2:5" ht="13.5" thickBot="1">
      <c r="B86" s="2143" t="s">
        <v>76</v>
      </c>
      <c r="C86" s="2144" t="s">
        <v>77</v>
      </c>
      <c r="D86" s="2158">
        <v>0</v>
      </c>
      <c r="E86" s="2159">
        <v>0</v>
      </c>
    </row>
    <row r="87" spans="2:5" ht="26.25" thickBot="1">
      <c r="B87" s="2145" t="s">
        <v>32</v>
      </c>
      <c r="C87" s="2146" t="s">
        <v>78</v>
      </c>
      <c r="D87" s="2147">
        <v>0</v>
      </c>
      <c r="E87" s="2148">
        <v>0</v>
      </c>
    </row>
    <row r="88" spans="2:5" ht="13.5" thickBot="1">
      <c r="B88" s="2124" t="s">
        <v>79</v>
      </c>
      <c r="C88" s="2125" t="s">
        <v>80</v>
      </c>
      <c r="D88" s="2126">
        <v>0</v>
      </c>
      <c r="E88" s="2149">
        <v>0</v>
      </c>
    </row>
    <row r="89" spans="2:5" ht="13.5" thickBot="1">
      <c r="B89" s="2124" t="s">
        <v>81</v>
      </c>
      <c r="C89" s="2125" t="s">
        <v>82</v>
      </c>
      <c r="D89" s="2126">
        <v>0</v>
      </c>
      <c r="E89" s="2150">
        <v>0</v>
      </c>
    </row>
    <row r="90" spans="2:5" ht="13.5" thickBot="1">
      <c r="B90" s="2124" t="s">
        <v>83</v>
      </c>
      <c r="C90" s="2125" t="s">
        <v>84</v>
      </c>
      <c r="D90" s="2126">
        <v>0</v>
      </c>
      <c r="E90" s="2151">
        <v>0</v>
      </c>
    </row>
    <row r="91" spans="2:5">
      <c r="B91" s="2124" t="s">
        <v>85</v>
      </c>
      <c r="C91" s="2125" t="s">
        <v>86</v>
      </c>
      <c r="D91" s="2126">
        <v>0</v>
      </c>
      <c r="E91" s="2149">
        <v>0</v>
      </c>
    </row>
    <row r="92" spans="2:5">
      <c r="B92" s="2127" t="s">
        <v>5</v>
      </c>
      <c r="C92" s="2128" t="s">
        <v>87</v>
      </c>
      <c r="D92" s="2154">
        <v>0</v>
      </c>
      <c r="E92" s="2155">
        <v>0</v>
      </c>
    </row>
    <row r="93" spans="2:5">
      <c r="B93" s="2127" t="s">
        <v>7</v>
      </c>
      <c r="C93" s="2128" t="s">
        <v>88</v>
      </c>
      <c r="D93" s="2154">
        <v>0</v>
      </c>
      <c r="E93" s="2155">
        <v>0</v>
      </c>
    </row>
    <row r="94" spans="2:5" ht="13.5" thickBot="1">
      <c r="B94" s="2129" t="s">
        <v>9</v>
      </c>
      <c r="C94" s="2130" t="s">
        <v>89</v>
      </c>
      <c r="D94" s="2160">
        <v>0</v>
      </c>
      <c r="E94" s="2161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57031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144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1263269.43</v>
      </c>
      <c r="E9" s="23">
        <f>E10+E11+E12+E13</f>
        <v>42816.17</v>
      </c>
    </row>
    <row r="10" spans="2:5">
      <c r="B10" s="14" t="s">
        <v>5</v>
      </c>
      <c r="C10" s="93" t="s">
        <v>6</v>
      </c>
      <c r="D10" s="175">
        <v>1263269.43</v>
      </c>
      <c r="E10" s="226">
        <v>42816.17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1263269.43</v>
      </c>
      <c r="E20" s="229">
        <f>E9-E16</f>
        <v>42816.17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1263269.43</v>
      </c>
    </row>
    <row r="25" spans="2:7">
      <c r="B25" s="21" t="s">
        <v>25</v>
      </c>
      <c r="C25" s="22" t="s">
        <v>26</v>
      </c>
      <c r="D25" s="95">
        <v>1192699.83</v>
      </c>
      <c r="E25" s="110">
        <v>-1188801.25</v>
      </c>
      <c r="F25" s="92"/>
      <c r="G25" s="92"/>
    </row>
    <row r="26" spans="2:7">
      <c r="B26" s="24" t="s">
        <v>27</v>
      </c>
      <c r="C26" s="25" t="s">
        <v>28</v>
      </c>
      <c r="D26" s="96">
        <v>1203207.23</v>
      </c>
      <c r="E26" s="111">
        <v>3105065.81</v>
      </c>
      <c r="F26" s="92"/>
    </row>
    <row r="27" spans="2:7">
      <c r="B27" s="26" t="s">
        <v>5</v>
      </c>
      <c r="C27" s="15" t="s">
        <v>29</v>
      </c>
      <c r="D27" s="175">
        <v>822075.02</v>
      </c>
      <c r="E27" s="231">
        <v>2822861.21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381132.20999999996</v>
      </c>
      <c r="E29" s="231">
        <v>282204.59999999998</v>
      </c>
    </row>
    <row r="30" spans="2:7">
      <c r="B30" s="24" t="s">
        <v>32</v>
      </c>
      <c r="C30" s="27" t="s">
        <v>33</v>
      </c>
      <c r="D30" s="96">
        <v>10507.4</v>
      </c>
      <c r="E30" s="111">
        <v>4293867.0599999996</v>
      </c>
    </row>
    <row r="31" spans="2:7">
      <c r="B31" s="26" t="s">
        <v>5</v>
      </c>
      <c r="C31" s="15" t="s">
        <v>34</v>
      </c>
      <c r="D31" s="175"/>
      <c r="E31" s="231">
        <v>479305.53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414.57</v>
      </c>
      <c r="E33" s="231">
        <v>348.12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10092.83</v>
      </c>
      <c r="E35" s="231">
        <v>22585.49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3791627.92</v>
      </c>
    </row>
    <row r="38" spans="2:6">
      <c r="B38" s="21" t="s">
        <v>44</v>
      </c>
      <c r="C38" s="22" t="s">
        <v>45</v>
      </c>
      <c r="D38" s="95">
        <v>70569.600000000006</v>
      </c>
      <c r="E38" s="23">
        <v>-31652.01</v>
      </c>
    </row>
    <row r="39" spans="2:6" ht="13.5" thickBot="1">
      <c r="B39" s="30" t="s">
        <v>46</v>
      </c>
      <c r="C39" s="31" t="s">
        <v>47</v>
      </c>
      <c r="D39" s="97">
        <v>1263269.4300000002</v>
      </c>
      <c r="E39" s="242">
        <f>E24+E25+E38</f>
        <v>42816.16999999994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9314.0856000000003</v>
      </c>
    </row>
    <row r="45" spans="2:6" ht="13.5" thickBot="1">
      <c r="B45" s="41" t="s">
        <v>7</v>
      </c>
      <c r="C45" s="49" t="s">
        <v>52</v>
      </c>
      <c r="D45" s="143">
        <v>9314.0856000000003</v>
      </c>
      <c r="E45" s="148">
        <v>308.87439999999998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135.63</v>
      </c>
    </row>
    <row r="48" spans="2:6">
      <c r="B48" s="39" t="s">
        <v>7</v>
      </c>
      <c r="C48" s="48" t="s">
        <v>54</v>
      </c>
      <c r="D48" s="160">
        <v>121.98</v>
      </c>
      <c r="E48" s="154">
        <v>134.88999999999999</v>
      </c>
    </row>
    <row r="49" spans="2:5">
      <c r="B49" s="39" t="s">
        <v>9</v>
      </c>
      <c r="C49" s="48" t="s">
        <v>55</v>
      </c>
      <c r="D49" s="160">
        <v>135.63</v>
      </c>
      <c r="E49" s="154">
        <v>139.1</v>
      </c>
    </row>
    <row r="50" spans="2:5" ht="13.5" thickBot="1">
      <c r="B50" s="41" t="s">
        <v>11</v>
      </c>
      <c r="C50" s="49" t="s">
        <v>52</v>
      </c>
      <c r="D50" s="143">
        <v>135.63</v>
      </c>
      <c r="E50" s="152">
        <v>138.62</v>
      </c>
    </row>
    <row r="51" spans="2:5" ht="13.5" thickBot="1">
      <c r="B51" s="32"/>
      <c r="C51" s="33"/>
      <c r="D51" s="153"/>
      <c r="E51" s="153"/>
    </row>
    <row r="52" spans="2:5" ht="16.5" thickBot="1">
      <c r="B52" s="2131"/>
      <c r="C52" s="2132" t="s">
        <v>56</v>
      </c>
      <c r="D52" s="2133"/>
      <c r="E52" s="2123"/>
    </row>
    <row r="53" spans="2:5" ht="23.25" customHeight="1" thickBot="1">
      <c r="B53" s="6368" t="s">
        <v>57</v>
      </c>
      <c r="C53" s="6369"/>
      <c r="D53" s="2134" t="s">
        <v>58</v>
      </c>
      <c r="E53" s="2135" t="s">
        <v>59</v>
      </c>
    </row>
    <row r="54" spans="2:5" ht="13.5" thickBot="1">
      <c r="B54" s="2136" t="s">
        <v>27</v>
      </c>
      <c r="C54" s="2125" t="s">
        <v>60</v>
      </c>
      <c r="D54" s="2162">
        <v>42816.17</v>
      </c>
      <c r="E54" s="2163">
        <v>1</v>
      </c>
    </row>
    <row r="55" spans="2:5" ht="25.5">
      <c r="B55" s="2139" t="s">
        <v>5</v>
      </c>
      <c r="C55" s="2140" t="s">
        <v>61</v>
      </c>
      <c r="D55" s="2152">
        <v>0</v>
      </c>
      <c r="E55" s="2153">
        <v>0</v>
      </c>
    </row>
    <row r="56" spans="2:5">
      <c r="B56" s="2127" t="s">
        <v>268</v>
      </c>
      <c r="C56" s="245" t="s">
        <v>269</v>
      </c>
      <c r="D56" s="2154">
        <v>0</v>
      </c>
      <c r="E56" s="2155">
        <v>0</v>
      </c>
    </row>
    <row r="57" spans="2:5">
      <c r="B57" s="246" t="s">
        <v>270</v>
      </c>
      <c r="C57" s="245" t="s">
        <v>271</v>
      </c>
      <c r="D57" s="2154">
        <v>0</v>
      </c>
      <c r="E57" s="2155">
        <v>0</v>
      </c>
    </row>
    <row r="58" spans="2:5">
      <c r="B58" s="246" t="s">
        <v>272</v>
      </c>
      <c r="C58" s="245" t="s">
        <v>273</v>
      </c>
      <c r="D58" s="247">
        <v>0</v>
      </c>
      <c r="E58" s="2155">
        <v>0</v>
      </c>
    </row>
    <row r="59" spans="2:5" ht="25.5">
      <c r="B59" s="2127" t="s">
        <v>7</v>
      </c>
      <c r="C59" s="2128" t="s">
        <v>62</v>
      </c>
      <c r="D59" s="2154">
        <v>0</v>
      </c>
      <c r="E59" s="2155">
        <v>0</v>
      </c>
    </row>
    <row r="60" spans="2:5">
      <c r="B60" s="2127" t="s">
        <v>9</v>
      </c>
      <c r="C60" s="2128" t="s">
        <v>63</v>
      </c>
      <c r="D60" s="2154">
        <v>0</v>
      </c>
      <c r="E60" s="2155">
        <v>0</v>
      </c>
    </row>
    <row r="61" spans="2:5" ht="24" customHeight="1">
      <c r="B61" s="2127" t="s">
        <v>274</v>
      </c>
      <c r="C61" s="2128" t="s">
        <v>275</v>
      </c>
      <c r="D61" s="2154">
        <v>0</v>
      </c>
      <c r="E61" s="2155">
        <v>0</v>
      </c>
    </row>
    <row r="62" spans="2:5">
      <c r="B62" s="2127" t="s">
        <v>276</v>
      </c>
      <c r="C62" s="2128" t="s">
        <v>16</v>
      </c>
      <c r="D62" s="2154">
        <v>0</v>
      </c>
      <c r="E62" s="2155">
        <v>0</v>
      </c>
    </row>
    <row r="63" spans="2:5">
      <c r="B63" s="2127" t="s">
        <v>11</v>
      </c>
      <c r="C63" s="2128" t="s">
        <v>64</v>
      </c>
      <c r="D63" s="2154">
        <v>0</v>
      </c>
      <c r="E63" s="2155">
        <v>0</v>
      </c>
    </row>
    <row r="64" spans="2:5">
      <c r="B64" s="2127" t="s">
        <v>13</v>
      </c>
      <c r="C64" s="2128" t="s">
        <v>275</v>
      </c>
      <c r="D64" s="2154">
        <v>0</v>
      </c>
      <c r="E64" s="2155">
        <v>0</v>
      </c>
    </row>
    <row r="65" spans="2:5">
      <c r="B65" s="2127" t="s">
        <v>15</v>
      </c>
      <c r="C65" s="2128" t="s">
        <v>16</v>
      </c>
      <c r="D65" s="2154">
        <v>0</v>
      </c>
      <c r="E65" s="2155">
        <v>0</v>
      </c>
    </row>
    <row r="66" spans="2:5">
      <c r="B66" s="2127" t="s">
        <v>38</v>
      </c>
      <c r="C66" s="2128" t="s">
        <v>65</v>
      </c>
      <c r="D66" s="2154">
        <v>0</v>
      </c>
      <c r="E66" s="2155">
        <v>0</v>
      </c>
    </row>
    <row r="67" spans="2:5">
      <c r="B67" s="2141" t="s">
        <v>40</v>
      </c>
      <c r="C67" s="2142" t="s">
        <v>66</v>
      </c>
      <c r="D67" s="2164">
        <v>42816.17</v>
      </c>
      <c r="E67" s="2165">
        <v>1</v>
      </c>
    </row>
    <row r="68" spans="2:5">
      <c r="B68" s="2141" t="s">
        <v>277</v>
      </c>
      <c r="C68" s="2142" t="s">
        <v>278</v>
      </c>
      <c r="D68" s="2166">
        <v>42816.17</v>
      </c>
      <c r="E68" s="2167">
        <v>1</v>
      </c>
    </row>
    <row r="69" spans="2:5">
      <c r="B69" s="2141" t="s">
        <v>279</v>
      </c>
      <c r="C69" s="2142" t="s">
        <v>280</v>
      </c>
      <c r="D69" s="2156">
        <v>0</v>
      </c>
      <c r="E69" s="2157">
        <v>0</v>
      </c>
    </row>
    <row r="70" spans="2:5">
      <c r="B70" s="2141" t="s">
        <v>281</v>
      </c>
      <c r="C70" s="2142" t="s">
        <v>282</v>
      </c>
      <c r="D70" s="2156">
        <v>0</v>
      </c>
      <c r="E70" s="2157">
        <v>0</v>
      </c>
    </row>
    <row r="71" spans="2:5">
      <c r="B71" s="2141" t="s">
        <v>283</v>
      </c>
      <c r="C71" s="2142" t="s">
        <v>284</v>
      </c>
      <c r="D71" s="2156">
        <v>0</v>
      </c>
      <c r="E71" s="2157">
        <v>0</v>
      </c>
    </row>
    <row r="72" spans="2:5" ht="25.5">
      <c r="B72" s="2141" t="s">
        <v>42</v>
      </c>
      <c r="C72" s="2142" t="s">
        <v>67</v>
      </c>
      <c r="D72" s="2156">
        <v>0</v>
      </c>
      <c r="E72" s="2157">
        <v>0</v>
      </c>
    </row>
    <row r="73" spans="2:5">
      <c r="B73" s="2141" t="s">
        <v>285</v>
      </c>
      <c r="C73" s="2142" t="s">
        <v>286</v>
      </c>
      <c r="D73" s="2156">
        <v>0</v>
      </c>
      <c r="E73" s="2157">
        <v>0</v>
      </c>
    </row>
    <row r="74" spans="2:5">
      <c r="B74" s="2141" t="s">
        <v>287</v>
      </c>
      <c r="C74" s="2142" t="s">
        <v>288</v>
      </c>
      <c r="D74" s="2156">
        <v>0</v>
      </c>
      <c r="E74" s="2157">
        <v>0</v>
      </c>
    </row>
    <row r="75" spans="2:5">
      <c r="B75" s="2141" t="s">
        <v>289</v>
      </c>
      <c r="C75" s="2142" t="s">
        <v>290</v>
      </c>
      <c r="D75" s="2154">
        <v>0</v>
      </c>
      <c r="E75" s="2157">
        <v>0</v>
      </c>
    </row>
    <row r="76" spans="2:5">
      <c r="B76" s="2141" t="s">
        <v>291</v>
      </c>
      <c r="C76" s="2142" t="s">
        <v>292</v>
      </c>
      <c r="D76" s="2156">
        <v>0</v>
      </c>
      <c r="E76" s="2157">
        <v>0</v>
      </c>
    </row>
    <row r="77" spans="2:5">
      <c r="B77" s="2141" t="s">
        <v>293</v>
      </c>
      <c r="C77" s="2142" t="s">
        <v>294</v>
      </c>
      <c r="D77" s="2156">
        <v>0</v>
      </c>
      <c r="E77" s="2157">
        <v>0</v>
      </c>
    </row>
    <row r="78" spans="2:5">
      <c r="B78" s="2141" t="s">
        <v>68</v>
      </c>
      <c r="C78" s="2142" t="s">
        <v>69</v>
      </c>
      <c r="D78" s="2156">
        <v>0</v>
      </c>
      <c r="E78" s="2157">
        <v>0</v>
      </c>
    </row>
    <row r="79" spans="2:5">
      <c r="B79" s="2127" t="s">
        <v>70</v>
      </c>
      <c r="C79" s="2128" t="s">
        <v>71</v>
      </c>
      <c r="D79" s="2154">
        <v>0</v>
      </c>
      <c r="E79" s="2155">
        <v>0</v>
      </c>
    </row>
    <row r="80" spans="2:5">
      <c r="B80" s="2127" t="s">
        <v>295</v>
      </c>
      <c r="C80" s="2128" t="s">
        <v>296</v>
      </c>
      <c r="D80" s="2154">
        <v>0</v>
      </c>
      <c r="E80" s="2155">
        <v>0</v>
      </c>
    </row>
    <row r="81" spans="2:5">
      <c r="B81" s="2127" t="s">
        <v>297</v>
      </c>
      <c r="C81" s="2128" t="s">
        <v>298</v>
      </c>
      <c r="D81" s="2154">
        <v>0</v>
      </c>
      <c r="E81" s="2155">
        <v>0</v>
      </c>
    </row>
    <row r="82" spans="2:5">
      <c r="B82" s="2127" t="s">
        <v>299</v>
      </c>
      <c r="C82" s="2128" t="s">
        <v>300</v>
      </c>
      <c r="D82" s="2154">
        <v>0</v>
      </c>
      <c r="E82" s="2155">
        <v>0</v>
      </c>
    </row>
    <row r="83" spans="2:5">
      <c r="B83" s="2127" t="s">
        <v>301</v>
      </c>
      <c r="C83" s="2128" t="s">
        <v>302</v>
      </c>
      <c r="D83" s="2154">
        <v>0</v>
      </c>
      <c r="E83" s="2155">
        <v>0</v>
      </c>
    </row>
    <row r="84" spans="2:5">
      <c r="B84" s="2127" t="s">
        <v>72</v>
      </c>
      <c r="C84" s="2128" t="s">
        <v>73</v>
      </c>
      <c r="D84" s="2154">
        <v>0</v>
      </c>
      <c r="E84" s="2155">
        <v>0</v>
      </c>
    </row>
    <row r="85" spans="2:5">
      <c r="B85" s="2127" t="s">
        <v>74</v>
      </c>
      <c r="C85" s="2128" t="s">
        <v>75</v>
      </c>
      <c r="D85" s="2154">
        <v>0</v>
      </c>
      <c r="E85" s="2155">
        <v>0</v>
      </c>
    </row>
    <row r="86" spans="2:5" ht="13.5" thickBot="1">
      <c r="B86" s="2143" t="s">
        <v>76</v>
      </c>
      <c r="C86" s="2144" t="s">
        <v>77</v>
      </c>
      <c r="D86" s="2158">
        <v>0</v>
      </c>
      <c r="E86" s="2159">
        <v>0</v>
      </c>
    </row>
    <row r="87" spans="2:5" ht="26.25" thickBot="1">
      <c r="B87" s="2145" t="s">
        <v>32</v>
      </c>
      <c r="C87" s="2146" t="s">
        <v>78</v>
      </c>
      <c r="D87" s="2147">
        <v>0</v>
      </c>
      <c r="E87" s="2148">
        <v>0</v>
      </c>
    </row>
    <row r="88" spans="2:5" ht="13.5" thickBot="1">
      <c r="B88" s="2124" t="s">
        <v>79</v>
      </c>
      <c r="C88" s="2125" t="s">
        <v>80</v>
      </c>
      <c r="D88" s="2126">
        <v>0</v>
      </c>
      <c r="E88" s="2149">
        <v>0</v>
      </c>
    </row>
    <row r="89" spans="2:5" ht="13.5" thickBot="1">
      <c r="B89" s="2124" t="s">
        <v>81</v>
      </c>
      <c r="C89" s="2125" t="s">
        <v>82</v>
      </c>
      <c r="D89" s="2126">
        <v>0</v>
      </c>
      <c r="E89" s="2150">
        <v>0</v>
      </c>
    </row>
    <row r="90" spans="2:5" ht="13.5" thickBot="1">
      <c r="B90" s="2124" t="s">
        <v>83</v>
      </c>
      <c r="C90" s="2125" t="s">
        <v>84</v>
      </c>
      <c r="D90" s="2126">
        <v>0</v>
      </c>
      <c r="E90" s="2151">
        <v>0</v>
      </c>
    </row>
    <row r="91" spans="2:5">
      <c r="B91" s="2124" t="s">
        <v>85</v>
      </c>
      <c r="C91" s="2125" t="s">
        <v>86</v>
      </c>
      <c r="D91" s="2171">
        <v>42816.17</v>
      </c>
      <c r="E91" s="2194">
        <v>1</v>
      </c>
    </row>
    <row r="92" spans="2:5">
      <c r="B92" s="2127" t="s">
        <v>5</v>
      </c>
      <c r="C92" s="2128" t="s">
        <v>87</v>
      </c>
      <c r="D92" s="2199">
        <v>42816.17</v>
      </c>
      <c r="E92" s="2200">
        <v>1</v>
      </c>
    </row>
    <row r="93" spans="2:5">
      <c r="B93" s="2127" t="s">
        <v>7</v>
      </c>
      <c r="C93" s="2128" t="s">
        <v>88</v>
      </c>
      <c r="D93" s="2154">
        <v>0</v>
      </c>
      <c r="E93" s="2155">
        <v>0</v>
      </c>
    </row>
    <row r="94" spans="2:5" ht="13.5" thickBot="1">
      <c r="B94" s="2129" t="s">
        <v>9</v>
      </c>
      <c r="C94" s="2130" t="s">
        <v>89</v>
      </c>
      <c r="D94" s="2160">
        <v>0</v>
      </c>
      <c r="E94" s="2161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B1:G94"/>
  <sheetViews>
    <sheetView topLeftCell="A64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28515625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145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145361.07999999999</v>
      </c>
      <c r="E9" s="23"/>
    </row>
    <row r="10" spans="2:5">
      <c r="B10" s="14" t="s">
        <v>5</v>
      </c>
      <c r="C10" s="93" t="s">
        <v>6</v>
      </c>
      <c r="D10" s="175">
        <v>145361.07999999999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145361.07999999999</v>
      </c>
      <c r="E20" s="229"/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154523.98000000001</v>
      </c>
      <c r="E24" s="23">
        <f>D20</f>
        <v>145361.07999999999</v>
      </c>
    </row>
    <row r="25" spans="2:7">
      <c r="B25" s="21" t="s">
        <v>25</v>
      </c>
      <c r="C25" s="22" t="s">
        <v>26</v>
      </c>
      <c r="D25" s="95">
        <v>856.17999999999302</v>
      </c>
      <c r="E25" s="110">
        <v>-148683.73000000001</v>
      </c>
      <c r="F25" s="92"/>
    </row>
    <row r="26" spans="2:7">
      <c r="B26" s="24" t="s">
        <v>27</v>
      </c>
      <c r="C26" s="25" t="s">
        <v>28</v>
      </c>
      <c r="D26" s="96">
        <v>102519.65</v>
      </c>
      <c r="E26" s="111"/>
      <c r="F26" s="92"/>
    </row>
    <row r="27" spans="2:7">
      <c r="B27" s="26" t="s">
        <v>5</v>
      </c>
      <c r="C27" s="15" t="s">
        <v>29</v>
      </c>
      <c r="D27" s="175">
        <v>100952.98</v>
      </c>
      <c r="E27" s="231"/>
      <c r="F27" s="92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1566.67</v>
      </c>
      <c r="E29" s="231"/>
    </row>
    <row r="30" spans="2:7">
      <c r="B30" s="24" t="s">
        <v>32</v>
      </c>
      <c r="C30" s="27" t="s">
        <v>33</v>
      </c>
      <c r="D30" s="96">
        <v>101663.47</v>
      </c>
      <c r="E30" s="111">
        <v>148683.73000000001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2.7</v>
      </c>
      <c r="E33" s="231">
        <v>1.63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2905.9</v>
      </c>
      <c r="E35" s="231">
        <v>1461.32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98754.87</v>
      </c>
      <c r="E37" s="231">
        <v>147220.78</v>
      </c>
    </row>
    <row r="38" spans="2:6">
      <c r="B38" s="21" t="s">
        <v>44</v>
      </c>
      <c r="C38" s="22" t="s">
        <v>45</v>
      </c>
      <c r="D38" s="95">
        <v>-10019.08</v>
      </c>
      <c r="E38" s="23">
        <v>3322.65</v>
      </c>
    </row>
    <row r="39" spans="2:6" ht="13.5" thickBot="1">
      <c r="B39" s="30" t="s">
        <v>46</v>
      </c>
      <c r="C39" s="31" t="s">
        <v>47</v>
      </c>
      <c r="D39" s="97">
        <v>145361.08000000002</v>
      </c>
      <c r="E39" s="242">
        <v>0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342.85329999999999</v>
      </c>
      <c r="E44" s="144">
        <v>334.32479999999998</v>
      </c>
    </row>
    <row r="45" spans="2:6" ht="13.5" thickBot="1">
      <c r="B45" s="41" t="s">
        <v>7</v>
      </c>
      <c r="C45" s="49" t="s">
        <v>52</v>
      </c>
      <c r="D45" s="143">
        <v>334.32479999999998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450.7</v>
      </c>
      <c r="E47" s="150">
        <v>434.79</v>
      </c>
    </row>
    <row r="48" spans="2:6">
      <c r="B48" s="39" t="s">
        <v>7</v>
      </c>
      <c r="C48" s="48" t="s">
        <v>54</v>
      </c>
      <c r="D48" s="160">
        <v>409.69</v>
      </c>
      <c r="E48" s="154">
        <v>385.93</v>
      </c>
    </row>
    <row r="49" spans="2:5">
      <c r="B49" s="39" t="s">
        <v>9</v>
      </c>
      <c r="C49" s="48" t="s">
        <v>55</v>
      </c>
      <c r="D49" s="160">
        <v>464.38</v>
      </c>
      <c r="E49" s="154">
        <v>475.12</v>
      </c>
    </row>
    <row r="50" spans="2:5" ht="13.5" thickBot="1">
      <c r="B50" s="41" t="s">
        <v>11</v>
      </c>
      <c r="C50" s="49" t="s">
        <v>52</v>
      </c>
      <c r="D50" s="143">
        <v>434.79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2176"/>
      <c r="C52" s="2177" t="s">
        <v>56</v>
      </c>
      <c r="D52" s="2178"/>
      <c r="E52" s="2168"/>
    </row>
    <row r="53" spans="2:5" ht="23.25" customHeight="1" thickBot="1">
      <c r="B53" s="6368" t="s">
        <v>57</v>
      </c>
      <c r="C53" s="6369"/>
      <c r="D53" s="2179" t="s">
        <v>58</v>
      </c>
      <c r="E53" s="2180" t="s">
        <v>59</v>
      </c>
    </row>
    <row r="54" spans="2:5" ht="13.5" thickBot="1">
      <c r="B54" s="2181" t="s">
        <v>27</v>
      </c>
      <c r="C54" s="2170" t="s">
        <v>60</v>
      </c>
      <c r="D54" s="2182">
        <v>0</v>
      </c>
      <c r="E54" s="2183">
        <v>0</v>
      </c>
    </row>
    <row r="55" spans="2:5" ht="25.5">
      <c r="B55" s="2184" t="s">
        <v>5</v>
      </c>
      <c r="C55" s="2185" t="s">
        <v>61</v>
      </c>
      <c r="D55" s="2197">
        <v>0</v>
      </c>
      <c r="E55" s="2198">
        <v>0</v>
      </c>
    </row>
    <row r="56" spans="2:5">
      <c r="B56" s="2172" t="s">
        <v>268</v>
      </c>
      <c r="C56" s="245" t="s">
        <v>269</v>
      </c>
      <c r="D56" s="2199">
        <v>0</v>
      </c>
      <c r="E56" s="2200">
        <v>0</v>
      </c>
    </row>
    <row r="57" spans="2:5">
      <c r="B57" s="246" t="s">
        <v>270</v>
      </c>
      <c r="C57" s="245" t="s">
        <v>271</v>
      </c>
      <c r="D57" s="2199">
        <v>0</v>
      </c>
      <c r="E57" s="2200">
        <v>0</v>
      </c>
    </row>
    <row r="58" spans="2:5">
      <c r="B58" s="246" t="s">
        <v>272</v>
      </c>
      <c r="C58" s="245" t="s">
        <v>273</v>
      </c>
      <c r="D58" s="247">
        <v>0</v>
      </c>
      <c r="E58" s="2200">
        <v>0</v>
      </c>
    </row>
    <row r="59" spans="2:5" ht="25.5">
      <c r="B59" s="2172" t="s">
        <v>7</v>
      </c>
      <c r="C59" s="2173" t="s">
        <v>62</v>
      </c>
      <c r="D59" s="2199">
        <v>0</v>
      </c>
      <c r="E59" s="2200">
        <v>0</v>
      </c>
    </row>
    <row r="60" spans="2:5">
      <c r="B60" s="2172" t="s">
        <v>9</v>
      </c>
      <c r="C60" s="2173" t="s">
        <v>63</v>
      </c>
      <c r="D60" s="2199">
        <v>0</v>
      </c>
      <c r="E60" s="2200">
        <v>0</v>
      </c>
    </row>
    <row r="61" spans="2:5" ht="24" customHeight="1">
      <c r="B61" s="2172" t="s">
        <v>274</v>
      </c>
      <c r="C61" s="2173" t="s">
        <v>275</v>
      </c>
      <c r="D61" s="2199">
        <v>0</v>
      </c>
      <c r="E61" s="2200">
        <v>0</v>
      </c>
    </row>
    <row r="62" spans="2:5">
      <c r="B62" s="2172" t="s">
        <v>276</v>
      </c>
      <c r="C62" s="2173" t="s">
        <v>16</v>
      </c>
      <c r="D62" s="2199">
        <v>0</v>
      </c>
      <c r="E62" s="2200">
        <v>0</v>
      </c>
    </row>
    <row r="63" spans="2:5">
      <c r="B63" s="2172" t="s">
        <v>11</v>
      </c>
      <c r="C63" s="2173" t="s">
        <v>64</v>
      </c>
      <c r="D63" s="2199">
        <v>0</v>
      </c>
      <c r="E63" s="2200">
        <v>0</v>
      </c>
    </row>
    <row r="64" spans="2:5">
      <c r="B64" s="2172" t="s">
        <v>13</v>
      </c>
      <c r="C64" s="2173" t="s">
        <v>275</v>
      </c>
      <c r="D64" s="2199">
        <v>0</v>
      </c>
      <c r="E64" s="2200">
        <v>0</v>
      </c>
    </row>
    <row r="65" spans="2:5">
      <c r="B65" s="2172" t="s">
        <v>15</v>
      </c>
      <c r="C65" s="2173" t="s">
        <v>16</v>
      </c>
      <c r="D65" s="2199">
        <v>0</v>
      </c>
      <c r="E65" s="2200">
        <v>0</v>
      </c>
    </row>
    <row r="66" spans="2:5">
      <c r="B66" s="2172" t="s">
        <v>38</v>
      </c>
      <c r="C66" s="2173" t="s">
        <v>65</v>
      </c>
      <c r="D66" s="2199">
        <v>0</v>
      </c>
      <c r="E66" s="2200">
        <v>0</v>
      </c>
    </row>
    <row r="67" spans="2:5">
      <c r="B67" s="2186" t="s">
        <v>40</v>
      </c>
      <c r="C67" s="2187" t="s">
        <v>66</v>
      </c>
      <c r="D67" s="2201">
        <v>0</v>
      </c>
      <c r="E67" s="2200">
        <v>0</v>
      </c>
    </row>
    <row r="68" spans="2:5">
      <c r="B68" s="2186" t="s">
        <v>277</v>
      </c>
      <c r="C68" s="2187" t="s">
        <v>278</v>
      </c>
      <c r="D68" s="2201">
        <v>0</v>
      </c>
      <c r="E68" s="2200">
        <v>0</v>
      </c>
    </row>
    <row r="69" spans="2:5">
      <c r="B69" s="2186" t="s">
        <v>279</v>
      </c>
      <c r="C69" s="2187" t="s">
        <v>280</v>
      </c>
      <c r="D69" s="2201">
        <v>0</v>
      </c>
      <c r="E69" s="2202">
        <v>0</v>
      </c>
    </row>
    <row r="70" spans="2:5">
      <c r="B70" s="2186" t="s">
        <v>281</v>
      </c>
      <c r="C70" s="2187" t="s">
        <v>282</v>
      </c>
      <c r="D70" s="2201">
        <v>0</v>
      </c>
      <c r="E70" s="2202">
        <v>0</v>
      </c>
    </row>
    <row r="71" spans="2:5">
      <c r="B71" s="2186" t="s">
        <v>283</v>
      </c>
      <c r="C71" s="2187" t="s">
        <v>284</v>
      </c>
      <c r="D71" s="2201">
        <v>0</v>
      </c>
      <c r="E71" s="2202">
        <v>0</v>
      </c>
    </row>
    <row r="72" spans="2:5" ht="25.5">
      <c r="B72" s="2186" t="s">
        <v>42</v>
      </c>
      <c r="C72" s="2187" t="s">
        <v>67</v>
      </c>
      <c r="D72" s="2201">
        <v>0</v>
      </c>
      <c r="E72" s="2202">
        <v>0</v>
      </c>
    </row>
    <row r="73" spans="2:5">
      <c r="B73" s="2186" t="s">
        <v>285</v>
      </c>
      <c r="C73" s="2187" t="s">
        <v>286</v>
      </c>
      <c r="D73" s="2201">
        <v>0</v>
      </c>
      <c r="E73" s="2202">
        <v>0</v>
      </c>
    </row>
    <row r="74" spans="2:5">
      <c r="B74" s="2186" t="s">
        <v>287</v>
      </c>
      <c r="C74" s="2187" t="s">
        <v>288</v>
      </c>
      <c r="D74" s="2201">
        <v>0</v>
      </c>
      <c r="E74" s="2202">
        <v>0</v>
      </c>
    </row>
    <row r="75" spans="2:5">
      <c r="B75" s="2186" t="s">
        <v>289</v>
      </c>
      <c r="C75" s="2187" t="s">
        <v>290</v>
      </c>
      <c r="D75" s="2199">
        <v>0</v>
      </c>
      <c r="E75" s="2202">
        <v>0</v>
      </c>
    </row>
    <row r="76" spans="2:5">
      <c r="B76" s="2186" t="s">
        <v>291</v>
      </c>
      <c r="C76" s="2187" t="s">
        <v>292</v>
      </c>
      <c r="D76" s="2201">
        <v>0</v>
      </c>
      <c r="E76" s="2202">
        <v>0</v>
      </c>
    </row>
    <row r="77" spans="2:5">
      <c r="B77" s="2186" t="s">
        <v>293</v>
      </c>
      <c r="C77" s="2187" t="s">
        <v>294</v>
      </c>
      <c r="D77" s="2201">
        <v>0</v>
      </c>
      <c r="E77" s="2202">
        <v>0</v>
      </c>
    </row>
    <row r="78" spans="2:5">
      <c r="B78" s="2186" t="s">
        <v>68</v>
      </c>
      <c r="C78" s="2187" t="s">
        <v>69</v>
      </c>
      <c r="D78" s="2201">
        <v>0</v>
      </c>
      <c r="E78" s="2202">
        <v>0</v>
      </c>
    </row>
    <row r="79" spans="2:5">
      <c r="B79" s="2172" t="s">
        <v>70</v>
      </c>
      <c r="C79" s="2173" t="s">
        <v>71</v>
      </c>
      <c r="D79" s="2199">
        <v>0</v>
      </c>
      <c r="E79" s="2200">
        <v>0</v>
      </c>
    </row>
    <row r="80" spans="2:5">
      <c r="B80" s="2172" t="s">
        <v>295</v>
      </c>
      <c r="C80" s="2173" t="s">
        <v>296</v>
      </c>
      <c r="D80" s="2199">
        <v>0</v>
      </c>
      <c r="E80" s="2200">
        <v>0</v>
      </c>
    </row>
    <row r="81" spans="2:5">
      <c r="B81" s="2172" t="s">
        <v>297</v>
      </c>
      <c r="C81" s="2173" t="s">
        <v>298</v>
      </c>
      <c r="D81" s="2199">
        <v>0</v>
      </c>
      <c r="E81" s="2200">
        <v>0</v>
      </c>
    </row>
    <row r="82" spans="2:5">
      <c r="B82" s="2172" t="s">
        <v>299</v>
      </c>
      <c r="C82" s="2173" t="s">
        <v>300</v>
      </c>
      <c r="D82" s="2199">
        <v>0</v>
      </c>
      <c r="E82" s="2200">
        <v>0</v>
      </c>
    </row>
    <row r="83" spans="2:5">
      <c r="B83" s="2172" t="s">
        <v>301</v>
      </c>
      <c r="C83" s="2173" t="s">
        <v>302</v>
      </c>
      <c r="D83" s="2199">
        <v>0</v>
      </c>
      <c r="E83" s="2200">
        <v>0</v>
      </c>
    </row>
    <row r="84" spans="2:5">
      <c r="B84" s="2172" t="s">
        <v>72</v>
      </c>
      <c r="C84" s="2173" t="s">
        <v>73</v>
      </c>
      <c r="D84" s="2199">
        <v>0</v>
      </c>
      <c r="E84" s="2200">
        <v>0</v>
      </c>
    </row>
    <row r="85" spans="2:5">
      <c r="B85" s="2172" t="s">
        <v>74</v>
      </c>
      <c r="C85" s="2173" t="s">
        <v>75</v>
      </c>
      <c r="D85" s="2199">
        <v>0</v>
      </c>
      <c r="E85" s="2200">
        <v>0</v>
      </c>
    </row>
    <row r="86" spans="2:5" ht="13.5" thickBot="1">
      <c r="B86" s="2188" t="s">
        <v>76</v>
      </c>
      <c r="C86" s="2189" t="s">
        <v>77</v>
      </c>
      <c r="D86" s="2203">
        <v>0</v>
      </c>
      <c r="E86" s="2204">
        <v>0</v>
      </c>
    </row>
    <row r="87" spans="2:5" ht="26.25" thickBot="1">
      <c r="B87" s="2190" t="s">
        <v>32</v>
      </c>
      <c r="C87" s="2191" t="s">
        <v>78</v>
      </c>
      <c r="D87" s="2192">
        <v>0</v>
      </c>
      <c r="E87" s="2193">
        <v>0</v>
      </c>
    </row>
    <row r="88" spans="2:5" ht="13.5" thickBot="1">
      <c r="B88" s="2169" t="s">
        <v>79</v>
      </c>
      <c r="C88" s="2170" t="s">
        <v>80</v>
      </c>
      <c r="D88" s="2171">
        <v>0</v>
      </c>
      <c r="E88" s="2194">
        <v>0</v>
      </c>
    </row>
    <row r="89" spans="2:5" ht="13.5" thickBot="1">
      <c r="B89" s="2169" t="s">
        <v>81</v>
      </c>
      <c r="C89" s="2170" t="s">
        <v>82</v>
      </c>
      <c r="D89" s="2171">
        <v>0</v>
      </c>
      <c r="E89" s="2195">
        <v>0</v>
      </c>
    </row>
    <row r="90" spans="2:5" ht="13.5" thickBot="1">
      <c r="B90" s="2169" t="s">
        <v>83</v>
      </c>
      <c r="C90" s="2170" t="s">
        <v>84</v>
      </c>
      <c r="D90" s="2171">
        <v>0</v>
      </c>
      <c r="E90" s="2196">
        <v>0</v>
      </c>
    </row>
    <row r="91" spans="2:5">
      <c r="B91" s="2169" t="s">
        <v>85</v>
      </c>
      <c r="C91" s="2170" t="s">
        <v>86</v>
      </c>
      <c r="D91" s="2171">
        <v>0</v>
      </c>
      <c r="E91" s="2194">
        <v>0</v>
      </c>
    </row>
    <row r="92" spans="2:5">
      <c r="B92" s="2172" t="s">
        <v>5</v>
      </c>
      <c r="C92" s="2173" t="s">
        <v>87</v>
      </c>
      <c r="D92" s="2199">
        <v>0</v>
      </c>
      <c r="E92" s="2200">
        <v>0</v>
      </c>
    </row>
    <row r="93" spans="2:5">
      <c r="B93" s="2172" t="s">
        <v>7</v>
      </c>
      <c r="C93" s="2173" t="s">
        <v>88</v>
      </c>
      <c r="D93" s="2199">
        <v>0</v>
      </c>
      <c r="E93" s="2200">
        <v>0</v>
      </c>
    </row>
    <row r="94" spans="2:5" ht="13.5" thickBot="1">
      <c r="B94" s="2174" t="s">
        <v>9</v>
      </c>
      <c r="C94" s="2175" t="s">
        <v>89</v>
      </c>
      <c r="D94" s="2205">
        <v>0</v>
      </c>
      <c r="E94" s="220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197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9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1006243.25</v>
      </c>
      <c r="E9" s="23">
        <f>E10+E11+E12+E13</f>
        <v>3563972.67</v>
      </c>
    </row>
    <row r="10" spans="2:5">
      <c r="B10" s="14" t="s">
        <v>5</v>
      </c>
      <c r="C10" s="93" t="s">
        <v>6</v>
      </c>
      <c r="D10" s="175">
        <v>1006243.25</v>
      </c>
      <c r="E10" s="226">
        <v>3563972.67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1006243.25</v>
      </c>
      <c r="E20" s="229">
        <f>E9-E16</f>
        <v>3563972.67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9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1006243.25</v>
      </c>
    </row>
    <row r="25" spans="2:7">
      <c r="B25" s="21" t="s">
        <v>25</v>
      </c>
      <c r="C25" s="22" t="s">
        <v>26</v>
      </c>
      <c r="D25" s="95">
        <v>994376.89</v>
      </c>
      <c r="E25" s="110">
        <v>2521247.5299999998</v>
      </c>
      <c r="F25" s="92"/>
      <c r="G25" s="92"/>
    </row>
    <row r="26" spans="2:7">
      <c r="B26" s="24" t="s">
        <v>27</v>
      </c>
      <c r="C26" s="25" t="s">
        <v>28</v>
      </c>
      <c r="D26" s="96">
        <v>997845.74</v>
      </c>
      <c r="E26" s="111">
        <v>3923777.24</v>
      </c>
      <c r="F26" s="108"/>
    </row>
    <row r="27" spans="2:7">
      <c r="B27" s="26" t="s">
        <v>5</v>
      </c>
      <c r="C27" s="15" t="s">
        <v>29</v>
      </c>
      <c r="D27" s="175">
        <v>594900</v>
      </c>
      <c r="E27" s="231">
        <v>2881043.41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402945.74</v>
      </c>
      <c r="E29" s="231">
        <v>1042733.83</v>
      </c>
      <c r="F29" s="92"/>
    </row>
    <row r="30" spans="2:7">
      <c r="B30" s="24" t="s">
        <v>32</v>
      </c>
      <c r="C30" s="27" t="s">
        <v>33</v>
      </c>
      <c r="D30" s="96">
        <v>3468.8500000000004</v>
      </c>
      <c r="E30" s="111">
        <v>1402529.71</v>
      </c>
    </row>
    <row r="31" spans="2:7">
      <c r="B31" s="26" t="s">
        <v>5</v>
      </c>
      <c r="C31" s="15" t="s">
        <v>34</v>
      </c>
      <c r="D31" s="175"/>
      <c r="E31" s="231">
        <v>651674.12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8.51</v>
      </c>
      <c r="E33" s="231">
        <v>2336.08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3460.34</v>
      </c>
      <c r="E35" s="231">
        <v>44737.83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703781.68</v>
      </c>
    </row>
    <row r="38" spans="2:6">
      <c r="B38" s="21" t="s">
        <v>44</v>
      </c>
      <c r="C38" s="22" t="s">
        <v>45</v>
      </c>
      <c r="D38" s="95">
        <v>11866.36</v>
      </c>
      <c r="E38" s="23">
        <v>36481.89</v>
      </c>
    </row>
    <row r="39" spans="2:6" ht="13.5" thickBot="1">
      <c r="B39" s="30" t="s">
        <v>46</v>
      </c>
      <c r="C39" s="31" t="s">
        <v>47</v>
      </c>
      <c r="D39" s="97">
        <v>1006243.25</v>
      </c>
      <c r="E39" s="242">
        <f>E24+E25+E38</f>
        <v>3563972.67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9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101640.732</v>
      </c>
    </row>
    <row r="45" spans="2:6" ht="13.5" thickBot="1">
      <c r="B45" s="41" t="s">
        <v>7</v>
      </c>
      <c r="C45" s="49" t="s">
        <v>52</v>
      </c>
      <c r="D45" s="143">
        <v>101640.732</v>
      </c>
      <c r="E45" s="148">
        <v>330303.30599999998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9.9</v>
      </c>
    </row>
    <row r="48" spans="2:6">
      <c r="B48" s="39" t="s">
        <v>7</v>
      </c>
      <c r="C48" s="48" t="s">
        <v>54</v>
      </c>
      <c r="D48" s="160">
        <v>9.11</v>
      </c>
      <c r="E48" s="154">
        <v>9.59</v>
      </c>
    </row>
    <row r="49" spans="2:5">
      <c r="B49" s="39" t="s">
        <v>9</v>
      </c>
      <c r="C49" s="48" t="s">
        <v>55</v>
      </c>
      <c r="D49" s="160">
        <v>10.199999999999999</v>
      </c>
      <c r="E49" s="154">
        <v>11.9</v>
      </c>
    </row>
    <row r="50" spans="2:5" ht="13.5" thickBot="1">
      <c r="B50" s="41" t="s">
        <v>11</v>
      </c>
      <c r="C50" s="49" t="s">
        <v>52</v>
      </c>
      <c r="D50" s="143">
        <v>9.9</v>
      </c>
      <c r="E50" s="152">
        <v>10.79</v>
      </c>
    </row>
    <row r="51" spans="2:5" ht="13.5" thickBot="1">
      <c r="B51" s="32"/>
      <c r="C51" s="33"/>
      <c r="D51" s="153"/>
      <c r="E51" s="153"/>
    </row>
    <row r="52" spans="2:5" ht="16.5" thickBot="1">
      <c r="B52" s="2176"/>
      <c r="C52" s="2177" t="s">
        <v>56</v>
      </c>
      <c r="D52" s="2178"/>
      <c r="E52" s="2168"/>
    </row>
    <row r="53" spans="2:5" ht="23.25" customHeight="1" thickBot="1">
      <c r="B53" s="6368" t="s">
        <v>57</v>
      </c>
      <c r="C53" s="6369"/>
      <c r="D53" s="2179" t="s">
        <v>58</v>
      </c>
      <c r="E53" s="2180" t="s">
        <v>59</v>
      </c>
    </row>
    <row r="54" spans="2:5" ht="13.5" thickBot="1">
      <c r="B54" s="2181" t="s">
        <v>27</v>
      </c>
      <c r="C54" s="2170" t="s">
        <v>60</v>
      </c>
      <c r="D54" s="2207">
        <v>3563972.67</v>
      </c>
      <c r="E54" s="2208">
        <v>1</v>
      </c>
    </row>
    <row r="55" spans="2:5" ht="25.5">
      <c r="B55" s="2184" t="s">
        <v>5</v>
      </c>
      <c r="C55" s="2185" t="s">
        <v>61</v>
      </c>
      <c r="D55" s="2197">
        <v>0</v>
      </c>
      <c r="E55" s="2198">
        <v>0</v>
      </c>
    </row>
    <row r="56" spans="2:5">
      <c r="B56" s="2172" t="s">
        <v>268</v>
      </c>
      <c r="C56" s="245" t="s">
        <v>269</v>
      </c>
      <c r="D56" s="2199">
        <v>0</v>
      </c>
      <c r="E56" s="2200">
        <v>0</v>
      </c>
    </row>
    <row r="57" spans="2:5">
      <c r="B57" s="246" t="s">
        <v>270</v>
      </c>
      <c r="C57" s="245" t="s">
        <v>271</v>
      </c>
      <c r="D57" s="2199">
        <v>0</v>
      </c>
      <c r="E57" s="2200">
        <v>0</v>
      </c>
    </row>
    <row r="58" spans="2:5">
      <c r="B58" s="246" t="s">
        <v>272</v>
      </c>
      <c r="C58" s="245" t="s">
        <v>273</v>
      </c>
      <c r="D58" s="247">
        <v>0</v>
      </c>
      <c r="E58" s="2200">
        <v>0</v>
      </c>
    </row>
    <row r="59" spans="2:5" ht="25.5">
      <c r="B59" s="2172" t="s">
        <v>7</v>
      </c>
      <c r="C59" s="2173" t="s">
        <v>62</v>
      </c>
      <c r="D59" s="2199">
        <v>0</v>
      </c>
      <c r="E59" s="2200">
        <v>0</v>
      </c>
    </row>
    <row r="60" spans="2:5">
      <c r="B60" s="2172" t="s">
        <v>9</v>
      </c>
      <c r="C60" s="2173" t="s">
        <v>63</v>
      </c>
      <c r="D60" s="2199">
        <v>0</v>
      </c>
      <c r="E60" s="2200">
        <v>0</v>
      </c>
    </row>
    <row r="61" spans="2:5">
      <c r="B61" s="2172" t="s">
        <v>274</v>
      </c>
      <c r="C61" s="2173" t="s">
        <v>275</v>
      </c>
      <c r="D61" s="2199">
        <v>0</v>
      </c>
      <c r="E61" s="2200">
        <v>0</v>
      </c>
    </row>
    <row r="62" spans="2:5">
      <c r="B62" s="2172" t="s">
        <v>276</v>
      </c>
      <c r="C62" s="2173" t="s">
        <v>16</v>
      </c>
      <c r="D62" s="2199">
        <v>0</v>
      </c>
      <c r="E62" s="2200">
        <v>0</v>
      </c>
    </row>
    <row r="63" spans="2:5">
      <c r="B63" s="2172" t="s">
        <v>11</v>
      </c>
      <c r="C63" s="2173" t="s">
        <v>64</v>
      </c>
      <c r="D63" s="2199">
        <v>0</v>
      </c>
      <c r="E63" s="2200">
        <v>0</v>
      </c>
    </row>
    <row r="64" spans="2:5">
      <c r="B64" s="2172" t="s">
        <v>13</v>
      </c>
      <c r="C64" s="2173" t="s">
        <v>275</v>
      </c>
      <c r="D64" s="2199">
        <v>0</v>
      </c>
      <c r="E64" s="2200">
        <v>0</v>
      </c>
    </row>
    <row r="65" spans="2:5">
      <c r="B65" s="2172" t="s">
        <v>15</v>
      </c>
      <c r="C65" s="2173" t="s">
        <v>16</v>
      </c>
      <c r="D65" s="2199">
        <v>0</v>
      </c>
      <c r="E65" s="2200">
        <v>0</v>
      </c>
    </row>
    <row r="66" spans="2:5">
      <c r="B66" s="2172" t="s">
        <v>38</v>
      </c>
      <c r="C66" s="2173" t="s">
        <v>65</v>
      </c>
      <c r="D66" s="2199">
        <v>0</v>
      </c>
      <c r="E66" s="2200">
        <v>0</v>
      </c>
    </row>
    <row r="67" spans="2:5">
      <c r="B67" s="2186" t="s">
        <v>40</v>
      </c>
      <c r="C67" s="2187" t="s">
        <v>66</v>
      </c>
      <c r="D67" s="2209">
        <v>3563972.67</v>
      </c>
      <c r="E67" s="2210">
        <v>1</v>
      </c>
    </row>
    <row r="68" spans="2:5">
      <c r="B68" s="2186" t="s">
        <v>277</v>
      </c>
      <c r="C68" s="2187" t="s">
        <v>278</v>
      </c>
      <c r="D68" s="2211">
        <v>3563972.67</v>
      </c>
      <c r="E68" s="2212">
        <v>1</v>
      </c>
    </row>
    <row r="69" spans="2:5">
      <c r="B69" s="2186" t="s">
        <v>279</v>
      </c>
      <c r="C69" s="2187" t="s">
        <v>280</v>
      </c>
      <c r="D69" s="2201">
        <v>0</v>
      </c>
      <c r="E69" s="2202">
        <v>0</v>
      </c>
    </row>
    <row r="70" spans="2:5">
      <c r="B70" s="2186" t="s">
        <v>281</v>
      </c>
      <c r="C70" s="2187" t="s">
        <v>282</v>
      </c>
      <c r="D70" s="2201">
        <v>0</v>
      </c>
      <c r="E70" s="2202">
        <v>0</v>
      </c>
    </row>
    <row r="71" spans="2:5">
      <c r="B71" s="2186" t="s">
        <v>283</v>
      </c>
      <c r="C71" s="2187" t="s">
        <v>284</v>
      </c>
      <c r="D71" s="2201">
        <v>0</v>
      </c>
      <c r="E71" s="2202">
        <v>0</v>
      </c>
    </row>
    <row r="72" spans="2:5" ht="25.5">
      <c r="B72" s="2186" t="s">
        <v>42</v>
      </c>
      <c r="C72" s="2187" t="s">
        <v>67</v>
      </c>
      <c r="D72" s="2201">
        <v>0</v>
      </c>
      <c r="E72" s="2202">
        <v>0</v>
      </c>
    </row>
    <row r="73" spans="2:5">
      <c r="B73" s="2186" t="s">
        <v>285</v>
      </c>
      <c r="C73" s="2187" t="s">
        <v>286</v>
      </c>
      <c r="D73" s="2201">
        <v>0</v>
      </c>
      <c r="E73" s="2202">
        <v>0</v>
      </c>
    </row>
    <row r="74" spans="2:5">
      <c r="B74" s="2186" t="s">
        <v>287</v>
      </c>
      <c r="C74" s="2187" t="s">
        <v>288</v>
      </c>
      <c r="D74" s="2201">
        <v>0</v>
      </c>
      <c r="E74" s="2202">
        <v>0</v>
      </c>
    </row>
    <row r="75" spans="2:5">
      <c r="B75" s="2186" t="s">
        <v>289</v>
      </c>
      <c r="C75" s="2187" t="s">
        <v>290</v>
      </c>
      <c r="D75" s="2199">
        <v>0</v>
      </c>
      <c r="E75" s="2202">
        <v>0</v>
      </c>
    </row>
    <row r="76" spans="2:5">
      <c r="B76" s="2186" t="s">
        <v>291</v>
      </c>
      <c r="C76" s="2187" t="s">
        <v>292</v>
      </c>
      <c r="D76" s="2201">
        <v>0</v>
      </c>
      <c r="E76" s="2202">
        <v>0</v>
      </c>
    </row>
    <row r="77" spans="2:5">
      <c r="B77" s="2186" t="s">
        <v>293</v>
      </c>
      <c r="C77" s="2187" t="s">
        <v>294</v>
      </c>
      <c r="D77" s="2201">
        <v>0</v>
      </c>
      <c r="E77" s="2202">
        <v>0</v>
      </c>
    </row>
    <row r="78" spans="2:5">
      <c r="B78" s="2186" t="s">
        <v>68</v>
      </c>
      <c r="C78" s="2187" t="s">
        <v>69</v>
      </c>
      <c r="D78" s="2201">
        <v>0</v>
      </c>
      <c r="E78" s="2202">
        <v>0</v>
      </c>
    </row>
    <row r="79" spans="2:5">
      <c r="B79" s="2172" t="s">
        <v>70</v>
      </c>
      <c r="C79" s="2173" t="s">
        <v>71</v>
      </c>
      <c r="D79" s="2199">
        <v>0</v>
      </c>
      <c r="E79" s="2200">
        <v>0</v>
      </c>
    </row>
    <row r="80" spans="2:5">
      <c r="B80" s="2172" t="s">
        <v>295</v>
      </c>
      <c r="C80" s="2173" t="s">
        <v>296</v>
      </c>
      <c r="D80" s="2199">
        <v>0</v>
      </c>
      <c r="E80" s="2200">
        <v>0</v>
      </c>
    </row>
    <row r="81" spans="2:5">
      <c r="B81" s="2172" t="s">
        <v>297</v>
      </c>
      <c r="C81" s="2173" t="s">
        <v>298</v>
      </c>
      <c r="D81" s="2199">
        <v>0</v>
      </c>
      <c r="E81" s="2200">
        <v>0</v>
      </c>
    </row>
    <row r="82" spans="2:5">
      <c r="B82" s="2172" t="s">
        <v>299</v>
      </c>
      <c r="C82" s="2173" t="s">
        <v>300</v>
      </c>
      <c r="D82" s="2199">
        <v>0</v>
      </c>
      <c r="E82" s="2200">
        <v>0</v>
      </c>
    </row>
    <row r="83" spans="2:5">
      <c r="B83" s="2172" t="s">
        <v>301</v>
      </c>
      <c r="C83" s="2173" t="s">
        <v>302</v>
      </c>
      <c r="D83" s="2199">
        <v>0</v>
      </c>
      <c r="E83" s="2200">
        <v>0</v>
      </c>
    </row>
    <row r="84" spans="2:5">
      <c r="B84" s="2172" t="s">
        <v>72</v>
      </c>
      <c r="C84" s="2173" t="s">
        <v>73</v>
      </c>
      <c r="D84" s="2199">
        <v>0</v>
      </c>
      <c r="E84" s="2200">
        <v>0</v>
      </c>
    </row>
    <row r="85" spans="2:5">
      <c r="B85" s="2172" t="s">
        <v>74</v>
      </c>
      <c r="C85" s="2173" t="s">
        <v>75</v>
      </c>
      <c r="D85" s="2199">
        <v>0</v>
      </c>
      <c r="E85" s="2200">
        <v>0</v>
      </c>
    </row>
    <row r="86" spans="2:5" ht="13.5" thickBot="1">
      <c r="B86" s="2188" t="s">
        <v>76</v>
      </c>
      <c r="C86" s="2189" t="s">
        <v>77</v>
      </c>
      <c r="D86" s="2203">
        <v>0</v>
      </c>
      <c r="E86" s="2204">
        <v>0</v>
      </c>
    </row>
    <row r="87" spans="2:5" ht="26.25" thickBot="1">
      <c r="B87" s="2190" t="s">
        <v>32</v>
      </c>
      <c r="C87" s="2191" t="s">
        <v>78</v>
      </c>
      <c r="D87" s="2192">
        <v>0</v>
      </c>
      <c r="E87" s="2193">
        <v>0</v>
      </c>
    </row>
    <row r="88" spans="2:5" ht="13.5" thickBot="1">
      <c r="B88" s="2169" t="s">
        <v>79</v>
      </c>
      <c r="C88" s="2170" t="s">
        <v>80</v>
      </c>
      <c r="D88" s="2171">
        <v>0</v>
      </c>
      <c r="E88" s="2194">
        <v>0</v>
      </c>
    </row>
    <row r="89" spans="2:5" ht="13.5" thickBot="1">
      <c r="B89" s="2169" t="s">
        <v>81</v>
      </c>
      <c r="C89" s="2170" t="s">
        <v>82</v>
      </c>
      <c r="D89" s="2171">
        <v>0</v>
      </c>
      <c r="E89" s="2195">
        <v>0</v>
      </c>
    </row>
    <row r="90" spans="2:5" ht="13.5" thickBot="1">
      <c r="B90" s="2169" t="s">
        <v>83</v>
      </c>
      <c r="C90" s="2170" t="s">
        <v>84</v>
      </c>
      <c r="D90" s="2171">
        <v>0</v>
      </c>
      <c r="E90" s="2196">
        <v>0</v>
      </c>
    </row>
    <row r="91" spans="2:5">
      <c r="B91" s="2169" t="s">
        <v>85</v>
      </c>
      <c r="C91" s="2170" t="s">
        <v>86</v>
      </c>
      <c r="D91" s="2216">
        <v>3563972.67</v>
      </c>
      <c r="E91" s="2237">
        <v>1</v>
      </c>
    </row>
    <row r="92" spans="2:5">
      <c r="B92" s="2172" t="s">
        <v>5</v>
      </c>
      <c r="C92" s="2173" t="s">
        <v>87</v>
      </c>
      <c r="D92" s="2242">
        <v>0</v>
      </c>
      <c r="E92" s="2243">
        <v>0</v>
      </c>
    </row>
    <row r="93" spans="2:5">
      <c r="B93" s="2172" t="s">
        <v>7</v>
      </c>
      <c r="C93" s="2173" t="s">
        <v>88</v>
      </c>
      <c r="D93" s="2242">
        <v>3563972.67</v>
      </c>
      <c r="E93" s="2243">
        <v>1</v>
      </c>
    </row>
    <row r="94" spans="2:5" ht="13.5" thickBot="1">
      <c r="B94" s="2174" t="s">
        <v>9</v>
      </c>
      <c r="C94" s="2175" t="s">
        <v>89</v>
      </c>
      <c r="D94" s="2205">
        <v>0</v>
      </c>
      <c r="E94" s="220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6.855468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109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119116417.35999998</v>
      </c>
      <c r="E9" s="23">
        <f>E10+E11+E12+E13</f>
        <v>115358261.18000001</v>
      </c>
    </row>
    <row r="10" spans="2:5">
      <c r="B10" s="14" t="s">
        <v>5</v>
      </c>
      <c r="C10" s="93" t="s">
        <v>6</v>
      </c>
      <c r="D10" s="175">
        <f>118393467.44+336222.24</f>
        <v>118729689.67999999</v>
      </c>
      <c r="E10" s="226">
        <f>114331262.3+653763.29</f>
        <v>114985025.59</v>
      </c>
    </row>
    <row r="11" spans="2:5">
      <c r="B11" s="14" t="s">
        <v>7</v>
      </c>
      <c r="C11" s="93" t="s">
        <v>8</v>
      </c>
      <c r="D11" s="175">
        <v>13.83</v>
      </c>
      <c r="E11" s="226">
        <v>10.039999999999999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386713.85</v>
      </c>
      <c r="E13" s="226">
        <f>E14</f>
        <v>373225.55</v>
      </c>
    </row>
    <row r="14" spans="2:5">
      <c r="B14" s="14" t="s">
        <v>13</v>
      </c>
      <c r="C14" s="93" t="s">
        <v>14</v>
      </c>
      <c r="D14" s="175">
        <v>386713.85</v>
      </c>
      <c r="E14" s="226">
        <v>373225.55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152665.34</v>
      </c>
      <c r="E16" s="23">
        <f>E17+E18+E19</f>
        <v>167225.73000000001</v>
      </c>
    </row>
    <row r="17" spans="2:9">
      <c r="B17" s="14" t="s">
        <v>5</v>
      </c>
      <c r="C17" s="93" t="s">
        <v>14</v>
      </c>
      <c r="D17" s="176">
        <v>152665.34</v>
      </c>
      <c r="E17" s="227">
        <v>167225.73000000001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118963752.01999998</v>
      </c>
      <c r="E20" s="229">
        <f>E9-E16</f>
        <v>115191035.45</v>
      </c>
      <c r="F20" s="166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117442439.02</v>
      </c>
      <c r="E24" s="23">
        <f>D20</f>
        <v>118963752.01999998</v>
      </c>
      <c r="I24" s="236"/>
    </row>
    <row r="25" spans="2:9">
      <c r="B25" s="21" t="s">
        <v>25</v>
      </c>
      <c r="C25" s="22" t="s">
        <v>26</v>
      </c>
      <c r="D25" s="95">
        <v>1970752.9899999984</v>
      </c>
      <c r="E25" s="110">
        <v>298387.21999999997</v>
      </c>
      <c r="F25" s="105"/>
      <c r="G25" s="92"/>
      <c r="I25" s="236"/>
    </row>
    <row r="26" spans="2:9">
      <c r="B26" s="24" t="s">
        <v>27</v>
      </c>
      <c r="C26" s="25" t="s">
        <v>28</v>
      </c>
      <c r="D26" s="96">
        <v>28524682.93</v>
      </c>
      <c r="E26" s="111">
        <v>23972746.960000001</v>
      </c>
      <c r="F26" s="105"/>
      <c r="I26" s="236"/>
    </row>
    <row r="27" spans="2:9">
      <c r="B27" s="26" t="s">
        <v>5</v>
      </c>
      <c r="C27" s="15" t="s">
        <v>29</v>
      </c>
      <c r="D27" s="175">
        <v>26774217.100000001</v>
      </c>
      <c r="E27" s="231">
        <v>23297834.300000001</v>
      </c>
      <c r="F27" s="105"/>
      <c r="I27" s="236"/>
    </row>
    <row r="28" spans="2:9">
      <c r="B28" s="26" t="s">
        <v>7</v>
      </c>
      <c r="C28" s="15" t="s">
        <v>30</v>
      </c>
      <c r="D28" s="175"/>
      <c r="E28" s="231"/>
      <c r="F28" s="105"/>
      <c r="I28" s="236"/>
    </row>
    <row r="29" spans="2:9">
      <c r="B29" s="26" t="s">
        <v>9</v>
      </c>
      <c r="C29" s="15" t="s">
        <v>31</v>
      </c>
      <c r="D29" s="175">
        <v>1750465.83</v>
      </c>
      <c r="E29" s="231">
        <v>674912.66</v>
      </c>
      <c r="F29" s="105"/>
      <c r="I29" s="236"/>
    </row>
    <row r="30" spans="2:9">
      <c r="B30" s="24" t="s">
        <v>32</v>
      </c>
      <c r="C30" s="27" t="s">
        <v>33</v>
      </c>
      <c r="D30" s="96">
        <v>26553929.940000001</v>
      </c>
      <c r="E30" s="111">
        <v>23674359.739999998</v>
      </c>
      <c r="F30" s="105"/>
      <c r="I30" s="236"/>
    </row>
    <row r="31" spans="2:9">
      <c r="B31" s="26" t="s">
        <v>5</v>
      </c>
      <c r="C31" s="15" t="s">
        <v>34</v>
      </c>
      <c r="D31" s="175">
        <v>17048226.720000003</v>
      </c>
      <c r="E31" s="231">
        <v>15394769.16</v>
      </c>
      <c r="F31" s="105"/>
      <c r="G31" s="92"/>
      <c r="I31" s="236"/>
    </row>
    <row r="32" spans="2:9">
      <c r="B32" s="26" t="s">
        <v>7</v>
      </c>
      <c r="C32" s="15" t="s">
        <v>35</v>
      </c>
      <c r="D32" s="175"/>
      <c r="E32" s="231"/>
      <c r="F32" s="105"/>
      <c r="I32" s="236"/>
    </row>
    <row r="33" spans="2:9">
      <c r="B33" s="26" t="s">
        <v>9</v>
      </c>
      <c r="C33" s="15" t="s">
        <v>36</v>
      </c>
      <c r="D33" s="175">
        <v>5096007.45</v>
      </c>
      <c r="E33" s="231">
        <v>4153643.06</v>
      </c>
      <c r="F33" s="105"/>
      <c r="I33" s="236"/>
    </row>
    <row r="34" spans="2:9">
      <c r="B34" s="26" t="s">
        <v>11</v>
      </c>
      <c r="C34" s="15" t="s">
        <v>37</v>
      </c>
      <c r="D34" s="175"/>
      <c r="E34" s="231"/>
      <c r="F34" s="105"/>
      <c r="I34" s="236"/>
    </row>
    <row r="35" spans="2:9" ht="25.5">
      <c r="B35" s="26" t="s">
        <v>38</v>
      </c>
      <c r="C35" s="15" t="s">
        <v>39</v>
      </c>
      <c r="D35" s="175"/>
      <c r="E35" s="231"/>
      <c r="F35" s="105"/>
      <c r="I35" s="236"/>
    </row>
    <row r="36" spans="2:9">
      <c r="B36" s="26" t="s">
        <v>40</v>
      </c>
      <c r="C36" s="15" t="s">
        <v>41</v>
      </c>
      <c r="D36" s="175"/>
      <c r="E36" s="231"/>
      <c r="F36" s="105"/>
      <c r="I36" s="236"/>
    </row>
    <row r="37" spans="2:9" ht="13.5" thickBot="1">
      <c r="B37" s="28" t="s">
        <v>42</v>
      </c>
      <c r="C37" s="29" t="s">
        <v>43</v>
      </c>
      <c r="D37" s="175">
        <v>4409695.7700000005</v>
      </c>
      <c r="E37" s="231">
        <v>4125947.52</v>
      </c>
      <c r="F37" s="105"/>
      <c r="I37" s="236"/>
    </row>
    <row r="38" spans="2:9">
      <c r="B38" s="21" t="s">
        <v>44</v>
      </c>
      <c r="C38" s="22" t="s">
        <v>45</v>
      </c>
      <c r="D38" s="95">
        <v>-449439.99</v>
      </c>
      <c r="E38" s="23">
        <v>-4071103.79</v>
      </c>
      <c r="I38" s="236"/>
    </row>
    <row r="39" spans="2:9" ht="13.5" thickBot="1">
      <c r="B39" s="30" t="s">
        <v>46</v>
      </c>
      <c r="C39" s="31" t="s">
        <v>47</v>
      </c>
      <c r="D39" s="97">
        <v>118963752.02</v>
      </c>
      <c r="E39" s="242">
        <f>E24+E25+E38</f>
        <v>115191035.44999997</v>
      </c>
      <c r="F39" s="166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60">
        <v>9901145.8247999996</v>
      </c>
      <c r="E44" s="144">
        <v>10066295.17</v>
      </c>
    </row>
    <row r="45" spans="2:9" ht="13.5" thickBot="1">
      <c r="B45" s="41" t="s">
        <v>7</v>
      </c>
      <c r="C45" s="49" t="s">
        <v>52</v>
      </c>
      <c r="D45" s="143">
        <v>10066295.17</v>
      </c>
      <c r="E45" s="148">
        <v>10089904.193600001</v>
      </c>
    </row>
    <row r="46" spans="2:9">
      <c r="B46" s="36" t="s">
        <v>32</v>
      </c>
      <c r="C46" s="47" t="s">
        <v>53</v>
      </c>
      <c r="D46" s="192"/>
      <c r="E46" s="149"/>
    </row>
    <row r="47" spans="2:9">
      <c r="B47" s="39" t="s">
        <v>5</v>
      </c>
      <c r="C47" s="48" t="s">
        <v>51</v>
      </c>
      <c r="D47" s="160">
        <v>11.861499999999999</v>
      </c>
      <c r="E47" s="150">
        <v>11.818027388521299</v>
      </c>
    </row>
    <row r="48" spans="2:9">
      <c r="B48" s="39" t="s">
        <v>7</v>
      </c>
      <c r="C48" s="48" t="s">
        <v>54</v>
      </c>
      <c r="D48" s="160">
        <v>11.580399999999999</v>
      </c>
      <c r="E48" s="193">
        <v>11.097300000000001</v>
      </c>
    </row>
    <row r="49" spans="2:5">
      <c r="B49" s="39" t="s">
        <v>9</v>
      </c>
      <c r="C49" s="48" t="s">
        <v>55</v>
      </c>
      <c r="D49" s="160">
        <v>12.1311</v>
      </c>
      <c r="E49" s="193">
        <v>12.6364</v>
      </c>
    </row>
    <row r="50" spans="2:5" ht="13.5" thickBot="1">
      <c r="B50" s="41" t="s">
        <v>11</v>
      </c>
      <c r="C50" s="49" t="s">
        <v>52</v>
      </c>
      <c r="D50" s="143">
        <v>11.818027388521299</v>
      </c>
      <c r="E50" s="152">
        <v>11.4164647393842</v>
      </c>
    </row>
    <row r="51" spans="2:5" ht="13.5" thickBot="1">
      <c r="B51" s="32"/>
      <c r="C51" s="33"/>
      <c r="D51" s="153"/>
      <c r="E51" s="153"/>
    </row>
    <row r="52" spans="2:5" ht="16.5" thickBot="1">
      <c r="B52" s="430"/>
      <c r="C52" s="431" t="s">
        <v>56</v>
      </c>
      <c r="D52" s="432"/>
      <c r="E52" s="422"/>
    </row>
    <row r="53" spans="2:5" ht="23.25" customHeight="1" thickBot="1">
      <c r="B53" s="6368" t="s">
        <v>57</v>
      </c>
      <c r="C53" s="6369"/>
      <c r="D53" s="433" t="s">
        <v>58</v>
      </c>
      <c r="E53" s="434" t="s">
        <v>59</v>
      </c>
    </row>
    <row r="54" spans="2:5" ht="13.5" thickBot="1">
      <c r="B54" s="435" t="s">
        <v>27</v>
      </c>
      <c r="C54" s="424" t="s">
        <v>60</v>
      </c>
      <c r="D54" s="459">
        <v>114985025.59</v>
      </c>
      <c r="E54" s="460">
        <v>0.99821158079536987</v>
      </c>
    </row>
    <row r="55" spans="2:5" ht="25.5">
      <c r="B55" s="437" t="s">
        <v>5</v>
      </c>
      <c r="C55" s="438" t="s">
        <v>61</v>
      </c>
      <c r="D55" s="449">
        <v>0</v>
      </c>
      <c r="E55" s="450">
        <v>0</v>
      </c>
    </row>
    <row r="56" spans="2:5">
      <c r="B56" s="426" t="s">
        <v>268</v>
      </c>
      <c r="C56" s="245" t="s">
        <v>269</v>
      </c>
      <c r="D56" s="451">
        <v>0</v>
      </c>
      <c r="E56" s="452">
        <v>0</v>
      </c>
    </row>
    <row r="57" spans="2:5">
      <c r="B57" s="246" t="s">
        <v>270</v>
      </c>
      <c r="C57" s="245" t="s">
        <v>271</v>
      </c>
      <c r="D57" s="451">
        <v>0</v>
      </c>
      <c r="E57" s="452">
        <v>0</v>
      </c>
    </row>
    <row r="58" spans="2:5">
      <c r="B58" s="246" t="s">
        <v>272</v>
      </c>
      <c r="C58" s="245" t="s">
        <v>273</v>
      </c>
      <c r="D58" s="247">
        <v>0</v>
      </c>
      <c r="E58" s="452">
        <v>0</v>
      </c>
    </row>
    <row r="59" spans="2:5" ht="25.5">
      <c r="B59" s="426" t="s">
        <v>7</v>
      </c>
      <c r="C59" s="427" t="s">
        <v>62</v>
      </c>
      <c r="D59" s="451">
        <v>0</v>
      </c>
      <c r="E59" s="452">
        <v>0</v>
      </c>
    </row>
    <row r="60" spans="2:5">
      <c r="B60" s="426" t="s">
        <v>9</v>
      </c>
      <c r="C60" s="427" t="s">
        <v>63</v>
      </c>
      <c r="D60" s="451">
        <v>0</v>
      </c>
      <c r="E60" s="452">
        <v>0</v>
      </c>
    </row>
    <row r="61" spans="2:5" ht="24" customHeight="1">
      <c r="B61" s="426" t="s">
        <v>274</v>
      </c>
      <c r="C61" s="427" t="s">
        <v>275</v>
      </c>
      <c r="D61" s="451">
        <v>0</v>
      </c>
      <c r="E61" s="452">
        <v>0</v>
      </c>
    </row>
    <row r="62" spans="2:5">
      <c r="B62" s="426" t="s">
        <v>276</v>
      </c>
      <c r="C62" s="427" t="s">
        <v>16</v>
      </c>
      <c r="D62" s="451">
        <v>0</v>
      </c>
      <c r="E62" s="452">
        <v>0</v>
      </c>
    </row>
    <row r="63" spans="2:5">
      <c r="B63" s="426" t="s">
        <v>11</v>
      </c>
      <c r="C63" s="427" t="s">
        <v>64</v>
      </c>
      <c r="D63" s="451">
        <v>0</v>
      </c>
      <c r="E63" s="452">
        <v>0</v>
      </c>
    </row>
    <row r="64" spans="2:5">
      <c r="B64" s="426" t="s">
        <v>13</v>
      </c>
      <c r="C64" s="427" t="s">
        <v>275</v>
      </c>
      <c r="D64" s="451">
        <v>0</v>
      </c>
      <c r="E64" s="452">
        <v>0</v>
      </c>
    </row>
    <row r="65" spans="2:5">
      <c r="B65" s="426" t="s">
        <v>15</v>
      </c>
      <c r="C65" s="427" t="s">
        <v>16</v>
      </c>
      <c r="D65" s="451">
        <v>0</v>
      </c>
      <c r="E65" s="452">
        <v>0</v>
      </c>
    </row>
    <row r="66" spans="2:5">
      <c r="B66" s="426" t="s">
        <v>38</v>
      </c>
      <c r="C66" s="427" t="s">
        <v>65</v>
      </c>
      <c r="D66" s="451">
        <v>0</v>
      </c>
      <c r="E66" s="452">
        <v>0</v>
      </c>
    </row>
    <row r="67" spans="2:5">
      <c r="B67" s="439" t="s">
        <v>40</v>
      </c>
      <c r="C67" s="440" t="s">
        <v>66</v>
      </c>
      <c r="D67" s="461">
        <v>114331262.3</v>
      </c>
      <c r="E67" s="462">
        <v>0.99253611058672009</v>
      </c>
    </row>
    <row r="68" spans="2:5">
      <c r="B68" s="439" t="s">
        <v>277</v>
      </c>
      <c r="C68" s="440" t="s">
        <v>278</v>
      </c>
      <c r="D68" s="463">
        <v>114331262.3</v>
      </c>
      <c r="E68" s="464">
        <v>0.99253611058672009</v>
      </c>
    </row>
    <row r="69" spans="2:5">
      <c r="B69" s="439" t="s">
        <v>279</v>
      </c>
      <c r="C69" s="440" t="s">
        <v>280</v>
      </c>
      <c r="D69" s="453">
        <v>0</v>
      </c>
      <c r="E69" s="454">
        <v>0</v>
      </c>
    </row>
    <row r="70" spans="2:5">
      <c r="B70" s="439" t="s">
        <v>281</v>
      </c>
      <c r="C70" s="440" t="s">
        <v>282</v>
      </c>
      <c r="D70" s="453">
        <v>0</v>
      </c>
      <c r="E70" s="454">
        <v>0</v>
      </c>
    </row>
    <row r="71" spans="2:5">
      <c r="B71" s="439" t="s">
        <v>283</v>
      </c>
      <c r="C71" s="440" t="s">
        <v>284</v>
      </c>
      <c r="D71" s="453">
        <v>0</v>
      </c>
      <c r="E71" s="454">
        <v>0</v>
      </c>
    </row>
    <row r="72" spans="2:5" ht="25.5">
      <c r="B72" s="439" t="s">
        <v>42</v>
      </c>
      <c r="C72" s="440" t="s">
        <v>67</v>
      </c>
      <c r="D72" s="453">
        <v>0</v>
      </c>
      <c r="E72" s="454">
        <v>0</v>
      </c>
    </row>
    <row r="73" spans="2:5">
      <c r="B73" s="439" t="s">
        <v>285</v>
      </c>
      <c r="C73" s="440" t="s">
        <v>286</v>
      </c>
      <c r="D73" s="453">
        <v>0</v>
      </c>
      <c r="E73" s="454">
        <v>0</v>
      </c>
    </row>
    <row r="74" spans="2:5">
      <c r="B74" s="439" t="s">
        <v>287</v>
      </c>
      <c r="C74" s="440" t="s">
        <v>288</v>
      </c>
      <c r="D74" s="453">
        <v>0</v>
      </c>
      <c r="E74" s="454">
        <v>0</v>
      </c>
    </row>
    <row r="75" spans="2:5">
      <c r="B75" s="439" t="s">
        <v>289</v>
      </c>
      <c r="C75" s="440" t="s">
        <v>290</v>
      </c>
      <c r="D75" s="451">
        <v>0</v>
      </c>
      <c r="E75" s="454">
        <v>0</v>
      </c>
    </row>
    <row r="76" spans="2:5">
      <c r="B76" s="439" t="s">
        <v>291</v>
      </c>
      <c r="C76" s="440" t="s">
        <v>292</v>
      </c>
      <c r="D76" s="453">
        <v>0</v>
      </c>
      <c r="E76" s="454">
        <v>0</v>
      </c>
    </row>
    <row r="77" spans="2:5">
      <c r="B77" s="439" t="s">
        <v>293</v>
      </c>
      <c r="C77" s="440" t="s">
        <v>294</v>
      </c>
      <c r="D77" s="453">
        <v>0</v>
      </c>
      <c r="E77" s="454">
        <v>0</v>
      </c>
    </row>
    <row r="78" spans="2:5">
      <c r="B78" s="439" t="s">
        <v>68</v>
      </c>
      <c r="C78" s="440" t="s">
        <v>69</v>
      </c>
      <c r="D78" s="453">
        <v>0</v>
      </c>
      <c r="E78" s="454">
        <v>0</v>
      </c>
    </row>
    <row r="79" spans="2:5">
      <c r="B79" s="426" t="s">
        <v>70</v>
      </c>
      <c r="C79" s="427" t="s">
        <v>71</v>
      </c>
      <c r="D79" s="451">
        <v>0</v>
      </c>
      <c r="E79" s="452">
        <v>0</v>
      </c>
    </row>
    <row r="80" spans="2:5">
      <c r="B80" s="426" t="s">
        <v>295</v>
      </c>
      <c r="C80" s="427" t="s">
        <v>296</v>
      </c>
      <c r="D80" s="451">
        <v>0</v>
      </c>
      <c r="E80" s="452">
        <v>0</v>
      </c>
    </row>
    <row r="81" spans="2:5">
      <c r="B81" s="426" t="s">
        <v>297</v>
      </c>
      <c r="C81" s="427" t="s">
        <v>298</v>
      </c>
      <c r="D81" s="451">
        <v>0</v>
      </c>
      <c r="E81" s="452">
        <v>0</v>
      </c>
    </row>
    <row r="82" spans="2:5">
      <c r="B82" s="426" t="s">
        <v>299</v>
      </c>
      <c r="C82" s="427" t="s">
        <v>300</v>
      </c>
      <c r="D82" s="451">
        <v>0</v>
      </c>
      <c r="E82" s="452">
        <v>0</v>
      </c>
    </row>
    <row r="83" spans="2:5">
      <c r="B83" s="426" t="s">
        <v>301</v>
      </c>
      <c r="C83" s="427" t="s">
        <v>302</v>
      </c>
      <c r="D83" s="451">
        <v>0</v>
      </c>
      <c r="E83" s="452">
        <v>0</v>
      </c>
    </row>
    <row r="84" spans="2:5">
      <c r="B84" s="426" t="s">
        <v>72</v>
      </c>
      <c r="C84" s="427" t="s">
        <v>73</v>
      </c>
      <c r="D84" s="451">
        <v>0</v>
      </c>
      <c r="E84" s="452">
        <v>0</v>
      </c>
    </row>
    <row r="85" spans="2:5">
      <c r="B85" s="426" t="s">
        <v>74</v>
      </c>
      <c r="C85" s="427" t="s">
        <v>75</v>
      </c>
      <c r="D85" s="465">
        <v>653763.29</v>
      </c>
      <c r="E85" s="466">
        <v>5.6754702086498172E-3</v>
      </c>
    </row>
    <row r="86" spans="2:5" ht="13.5" thickBot="1">
      <c r="B86" s="441" t="s">
        <v>76</v>
      </c>
      <c r="C86" s="442" t="s">
        <v>77</v>
      </c>
      <c r="D86" s="455">
        <v>0</v>
      </c>
      <c r="E86" s="456">
        <v>0</v>
      </c>
    </row>
    <row r="87" spans="2:5" ht="26.25" thickBot="1">
      <c r="B87" s="443" t="s">
        <v>32</v>
      </c>
      <c r="C87" s="444" t="s">
        <v>78</v>
      </c>
      <c r="D87" s="445">
        <v>0</v>
      </c>
      <c r="E87" s="446">
        <v>0</v>
      </c>
    </row>
    <row r="88" spans="2:5" ht="13.5" thickBot="1">
      <c r="B88" s="423" t="s">
        <v>79</v>
      </c>
      <c r="C88" s="424" t="s">
        <v>80</v>
      </c>
      <c r="D88" s="470">
        <v>10.039999999999999</v>
      </c>
      <c r="E88" s="493">
        <v>0</v>
      </c>
    </row>
    <row r="89" spans="2:5" ht="13.5" thickBot="1">
      <c r="B89" s="423" t="s">
        <v>81</v>
      </c>
      <c r="C89" s="424" t="s">
        <v>82</v>
      </c>
      <c r="D89" s="470">
        <v>373225.55</v>
      </c>
      <c r="E89" s="481">
        <v>3.240057253951874E-3</v>
      </c>
    </row>
    <row r="90" spans="2:5" ht="13.5" thickBot="1">
      <c r="B90" s="423" t="s">
        <v>83</v>
      </c>
      <c r="C90" s="424" t="s">
        <v>84</v>
      </c>
      <c r="D90" s="470">
        <v>167225.73000000001</v>
      </c>
      <c r="E90" s="481">
        <v>1.4517252088821293E-3</v>
      </c>
    </row>
    <row r="91" spans="2:5">
      <c r="B91" s="423" t="s">
        <v>85</v>
      </c>
      <c r="C91" s="424" t="s">
        <v>86</v>
      </c>
      <c r="D91" s="470">
        <v>115191035.45</v>
      </c>
      <c r="E91" s="492">
        <v>0.99999991284043954</v>
      </c>
    </row>
    <row r="92" spans="2:5">
      <c r="B92" s="426" t="s">
        <v>5</v>
      </c>
      <c r="C92" s="427" t="s">
        <v>87</v>
      </c>
      <c r="D92" s="496">
        <v>115191035.45</v>
      </c>
      <c r="E92" s="497">
        <v>0.99999991284043954</v>
      </c>
    </row>
    <row r="93" spans="2:5">
      <c r="B93" s="426" t="s">
        <v>7</v>
      </c>
      <c r="C93" s="427" t="s">
        <v>88</v>
      </c>
      <c r="D93" s="451">
        <v>0</v>
      </c>
      <c r="E93" s="452">
        <v>0</v>
      </c>
    </row>
    <row r="94" spans="2:5" ht="13.5" thickBot="1">
      <c r="B94" s="428" t="s">
        <v>9</v>
      </c>
      <c r="C94" s="429" t="s">
        <v>89</v>
      </c>
      <c r="D94" s="457">
        <v>0</v>
      </c>
      <c r="E94" s="458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dimension ref="B1:G94"/>
  <sheetViews>
    <sheetView topLeftCell="A70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195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7409642.6799999997</v>
      </c>
      <c r="E9" s="23">
        <f>E10+E11+E12+E13</f>
        <v>3428738.51</v>
      </c>
    </row>
    <row r="10" spans="2:5">
      <c r="B10" s="14" t="s">
        <v>5</v>
      </c>
      <c r="C10" s="93" t="s">
        <v>6</v>
      </c>
      <c r="D10" s="175">
        <v>7409642.6799999997</v>
      </c>
      <c r="E10" s="226">
        <v>3428738.51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7409642.6799999997</v>
      </c>
      <c r="E20" s="229">
        <f>E9-E16</f>
        <v>3428738.51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379952.2</v>
      </c>
      <c r="E24" s="23">
        <f>D20</f>
        <v>7409642.6799999997</v>
      </c>
    </row>
    <row r="25" spans="2:7">
      <c r="B25" s="21" t="s">
        <v>25</v>
      </c>
      <c r="C25" s="22" t="s">
        <v>26</v>
      </c>
      <c r="D25" s="95">
        <v>7107020.5100000007</v>
      </c>
      <c r="E25" s="110">
        <v>-3773118.65</v>
      </c>
      <c r="F25" s="92"/>
      <c r="G25" s="92"/>
    </row>
    <row r="26" spans="2:7">
      <c r="B26" s="24" t="s">
        <v>27</v>
      </c>
      <c r="C26" s="25" t="s">
        <v>28</v>
      </c>
      <c r="D26" s="96">
        <v>7471837.7700000005</v>
      </c>
      <c r="E26" s="111">
        <v>718262.12</v>
      </c>
      <c r="F26" s="108"/>
    </row>
    <row r="27" spans="2:7">
      <c r="B27" s="26" t="s">
        <v>5</v>
      </c>
      <c r="C27" s="15" t="s">
        <v>29</v>
      </c>
      <c r="D27" s="175">
        <v>7043629.3300000001</v>
      </c>
      <c r="E27" s="231">
        <v>713274.76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428208.44</v>
      </c>
      <c r="E29" s="231">
        <v>4987.3599999999997</v>
      </c>
      <c r="F29" s="92"/>
    </row>
    <row r="30" spans="2:7">
      <c r="B30" s="24" t="s">
        <v>32</v>
      </c>
      <c r="C30" s="27" t="s">
        <v>33</v>
      </c>
      <c r="D30" s="96">
        <v>364817.26</v>
      </c>
      <c r="E30" s="111">
        <v>4491380.7699999996</v>
      </c>
    </row>
    <row r="31" spans="2:7">
      <c r="B31" s="26" t="s">
        <v>5</v>
      </c>
      <c r="C31" s="15" t="s">
        <v>34</v>
      </c>
      <c r="D31" s="175"/>
      <c r="E31" s="231">
        <v>1656064.18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998.82</v>
      </c>
      <c r="E33" s="231">
        <v>2714.43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83456.179999999993</v>
      </c>
      <c r="E35" s="231">
        <v>80666.81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280362.26</v>
      </c>
      <c r="E37" s="231">
        <v>2751935.35</v>
      </c>
    </row>
    <row r="38" spans="2:6">
      <c r="B38" s="21" t="s">
        <v>44</v>
      </c>
      <c r="C38" s="22" t="s">
        <v>45</v>
      </c>
      <c r="D38" s="95">
        <v>-77330.03</v>
      </c>
      <c r="E38" s="23">
        <v>-207785.52</v>
      </c>
    </row>
    <row r="39" spans="2:6" ht="13.5" thickBot="1">
      <c r="B39" s="30" t="s">
        <v>46</v>
      </c>
      <c r="C39" s="31" t="s">
        <v>47</v>
      </c>
      <c r="D39" s="97">
        <v>7409642.6800000006</v>
      </c>
      <c r="E39" s="242">
        <f>E24+E25+E38</f>
        <v>3428738.51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25112.505000000001</v>
      </c>
      <c r="E44" s="144">
        <v>490704.81300000002</v>
      </c>
    </row>
    <row r="45" spans="2:6" ht="13.5" thickBot="1">
      <c r="B45" s="41" t="s">
        <v>7</v>
      </c>
      <c r="C45" s="49" t="s">
        <v>52</v>
      </c>
      <c r="D45" s="143">
        <v>490704.81300000002</v>
      </c>
      <c r="E45" s="148">
        <v>240275.99900000001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15.13</v>
      </c>
      <c r="E47" s="150">
        <v>15.1</v>
      </c>
    </row>
    <row r="48" spans="2:6">
      <c r="B48" s="39" t="s">
        <v>7</v>
      </c>
      <c r="C48" s="48" t="s">
        <v>54</v>
      </c>
      <c r="D48" s="160">
        <v>14.52</v>
      </c>
      <c r="E48" s="154">
        <v>13.64</v>
      </c>
    </row>
    <row r="49" spans="2:5">
      <c r="B49" s="39" t="s">
        <v>9</v>
      </c>
      <c r="C49" s="48" t="s">
        <v>55</v>
      </c>
      <c r="D49" s="160">
        <v>15.87</v>
      </c>
      <c r="E49" s="154">
        <v>15.85</v>
      </c>
    </row>
    <row r="50" spans="2:5" ht="13.5" thickBot="1">
      <c r="B50" s="41" t="s">
        <v>11</v>
      </c>
      <c r="C50" s="49" t="s">
        <v>52</v>
      </c>
      <c r="D50" s="143">
        <v>15.1</v>
      </c>
      <c r="E50" s="152">
        <v>14.27</v>
      </c>
    </row>
    <row r="51" spans="2:5" ht="13.5" thickBot="1">
      <c r="B51" s="32"/>
      <c r="C51" s="33"/>
      <c r="D51" s="153"/>
      <c r="E51" s="153"/>
    </row>
    <row r="52" spans="2:5" ht="16.5" thickBot="1">
      <c r="B52" s="2221"/>
      <c r="C52" s="2222" t="s">
        <v>56</v>
      </c>
      <c r="D52" s="2223"/>
      <c r="E52" s="2213"/>
    </row>
    <row r="53" spans="2:5" ht="23.25" customHeight="1" thickBot="1">
      <c r="B53" s="6368" t="s">
        <v>57</v>
      </c>
      <c r="C53" s="6369"/>
      <c r="D53" s="2224" t="s">
        <v>58</v>
      </c>
      <c r="E53" s="2225" t="s">
        <v>59</v>
      </c>
    </row>
    <row r="54" spans="2:5" ht="13.5" thickBot="1">
      <c r="B54" s="2226" t="s">
        <v>27</v>
      </c>
      <c r="C54" s="2215" t="s">
        <v>60</v>
      </c>
      <c r="D54" s="2250">
        <v>3428738.51</v>
      </c>
      <c r="E54" s="2251">
        <v>1</v>
      </c>
    </row>
    <row r="55" spans="2:5" ht="25.5">
      <c r="B55" s="2227" t="s">
        <v>5</v>
      </c>
      <c r="C55" s="2228" t="s">
        <v>61</v>
      </c>
      <c r="D55" s="2240">
        <v>0</v>
      </c>
      <c r="E55" s="2241">
        <v>0</v>
      </c>
    </row>
    <row r="56" spans="2:5">
      <c r="B56" s="2217" t="s">
        <v>268</v>
      </c>
      <c r="C56" s="245" t="s">
        <v>269</v>
      </c>
      <c r="D56" s="2242">
        <v>0</v>
      </c>
      <c r="E56" s="2243">
        <v>0</v>
      </c>
    </row>
    <row r="57" spans="2:5">
      <c r="B57" s="246" t="s">
        <v>270</v>
      </c>
      <c r="C57" s="245" t="s">
        <v>271</v>
      </c>
      <c r="D57" s="2242">
        <v>0</v>
      </c>
      <c r="E57" s="2243">
        <v>0</v>
      </c>
    </row>
    <row r="58" spans="2:5">
      <c r="B58" s="246" t="s">
        <v>272</v>
      </c>
      <c r="C58" s="245" t="s">
        <v>273</v>
      </c>
      <c r="D58" s="247">
        <v>0</v>
      </c>
      <c r="E58" s="2243">
        <v>0</v>
      </c>
    </row>
    <row r="59" spans="2:5" ht="25.5">
      <c r="B59" s="2217" t="s">
        <v>7</v>
      </c>
      <c r="C59" s="2218" t="s">
        <v>62</v>
      </c>
      <c r="D59" s="2242">
        <v>0</v>
      </c>
      <c r="E59" s="2243">
        <v>0</v>
      </c>
    </row>
    <row r="60" spans="2:5">
      <c r="B60" s="2217" t="s">
        <v>9</v>
      </c>
      <c r="C60" s="2218" t="s">
        <v>63</v>
      </c>
      <c r="D60" s="2242">
        <v>0</v>
      </c>
      <c r="E60" s="2243">
        <v>0</v>
      </c>
    </row>
    <row r="61" spans="2:5" ht="24" customHeight="1">
      <c r="B61" s="2217" t="s">
        <v>274</v>
      </c>
      <c r="C61" s="2218" t="s">
        <v>275</v>
      </c>
      <c r="D61" s="2242">
        <v>0</v>
      </c>
      <c r="E61" s="2243">
        <v>0</v>
      </c>
    </row>
    <row r="62" spans="2:5">
      <c r="B62" s="2217" t="s">
        <v>276</v>
      </c>
      <c r="C62" s="2218" t="s">
        <v>16</v>
      </c>
      <c r="D62" s="2242">
        <v>0</v>
      </c>
      <c r="E62" s="2243">
        <v>0</v>
      </c>
    </row>
    <row r="63" spans="2:5">
      <c r="B63" s="2217" t="s">
        <v>11</v>
      </c>
      <c r="C63" s="2218" t="s">
        <v>64</v>
      </c>
      <c r="D63" s="2242">
        <v>0</v>
      </c>
      <c r="E63" s="2243">
        <v>0</v>
      </c>
    </row>
    <row r="64" spans="2:5">
      <c r="B64" s="2217" t="s">
        <v>13</v>
      </c>
      <c r="C64" s="2218" t="s">
        <v>275</v>
      </c>
      <c r="D64" s="2242">
        <v>0</v>
      </c>
      <c r="E64" s="2243">
        <v>0</v>
      </c>
    </row>
    <row r="65" spans="2:5">
      <c r="B65" s="2217" t="s">
        <v>15</v>
      </c>
      <c r="C65" s="2218" t="s">
        <v>16</v>
      </c>
      <c r="D65" s="2242">
        <v>0</v>
      </c>
      <c r="E65" s="2243">
        <v>0</v>
      </c>
    </row>
    <row r="66" spans="2:5">
      <c r="B66" s="2217" t="s">
        <v>38</v>
      </c>
      <c r="C66" s="2218" t="s">
        <v>65</v>
      </c>
      <c r="D66" s="2242">
        <v>0</v>
      </c>
      <c r="E66" s="2243">
        <v>0</v>
      </c>
    </row>
    <row r="67" spans="2:5">
      <c r="B67" s="2229" t="s">
        <v>40</v>
      </c>
      <c r="C67" s="2230" t="s">
        <v>66</v>
      </c>
      <c r="D67" s="2252">
        <v>3428738.51</v>
      </c>
      <c r="E67" s="2253">
        <v>1</v>
      </c>
    </row>
    <row r="68" spans="2:5">
      <c r="B68" s="2229" t="s">
        <v>277</v>
      </c>
      <c r="C68" s="2230" t="s">
        <v>278</v>
      </c>
      <c r="D68" s="2254">
        <v>3428738.51</v>
      </c>
      <c r="E68" s="2255">
        <v>1</v>
      </c>
    </row>
    <row r="69" spans="2:5">
      <c r="B69" s="2229" t="s">
        <v>279</v>
      </c>
      <c r="C69" s="2230" t="s">
        <v>280</v>
      </c>
      <c r="D69" s="2244">
        <v>0</v>
      </c>
      <c r="E69" s="2245">
        <v>0</v>
      </c>
    </row>
    <row r="70" spans="2:5">
      <c r="B70" s="2229" t="s">
        <v>281</v>
      </c>
      <c r="C70" s="2230" t="s">
        <v>282</v>
      </c>
      <c r="D70" s="2244">
        <v>0</v>
      </c>
      <c r="E70" s="2245">
        <v>0</v>
      </c>
    </row>
    <row r="71" spans="2:5">
      <c r="B71" s="2229" t="s">
        <v>283</v>
      </c>
      <c r="C71" s="2230" t="s">
        <v>284</v>
      </c>
      <c r="D71" s="2244">
        <v>0</v>
      </c>
      <c r="E71" s="2245">
        <v>0</v>
      </c>
    </row>
    <row r="72" spans="2:5" ht="25.5">
      <c r="B72" s="2229" t="s">
        <v>42</v>
      </c>
      <c r="C72" s="2230" t="s">
        <v>67</v>
      </c>
      <c r="D72" s="2244">
        <v>0</v>
      </c>
      <c r="E72" s="2245">
        <v>0</v>
      </c>
    </row>
    <row r="73" spans="2:5">
      <c r="B73" s="2229" t="s">
        <v>285</v>
      </c>
      <c r="C73" s="2230" t="s">
        <v>286</v>
      </c>
      <c r="D73" s="2244">
        <v>0</v>
      </c>
      <c r="E73" s="2245">
        <v>0</v>
      </c>
    </row>
    <row r="74" spans="2:5">
      <c r="B74" s="2229" t="s">
        <v>287</v>
      </c>
      <c r="C74" s="2230" t="s">
        <v>288</v>
      </c>
      <c r="D74" s="2244">
        <v>0</v>
      </c>
      <c r="E74" s="2245">
        <v>0</v>
      </c>
    </row>
    <row r="75" spans="2:5">
      <c r="B75" s="2229" t="s">
        <v>289</v>
      </c>
      <c r="C75" s="2230" t="s">
        <v>290</v>
      </c>
      <c r="D75" s="2242">
        <v>0</v>
      </c>
      <c r="E75" s="2245">
        <v>0</v>
      </c>
    </row>
    <row r="76" spans="2:5">
      <c r="B76" s="2229" t="s">
        <v>291</v>
      </c>
      <c r="C76" s="2230" t="s">
        <v>292</v>
      </c>
      <c r="D76" s="2244">
        <v>0</v>
      </c>
      <c r="E76" s="2245">
        <v>0</v>
      </c>
    </row>
    <row r="77" spans="2:5">
      <c r="B77" s="2229" t="s">
        <v>293</v>
      </c>
      <c r="C77" s="2230" t="s">
        <v>294</v>
      </c>
      <c r="D77" s="2244">
        <v>0</v>
      </c>
      <c r="E77" s="2245">
        <v>0</v>
      </c>
    </row>
    <row r="78" spans="2:5">
      <c r="B78" s="2229" t="s">
        <v>68</v>
      </c>
      <c r="C78" s="2230" t="s">
        <v>69</v>
      </c>
      <c r="D78" s="2244">
        <v>0</v>
      </c>
      <c r="E78" s="2245">
        <v>0</v>
      </c>
    </row>
    <row r="79" spans="2:5">
      <c r="B79" s="2217" t="s">
        <v>70</v>
      </c>
      <c r="C79" s="2218" t="s">
        <v>71</v>
      </c>
      <c r="D79" s="2242">
        <v>0</v>
      </c>
      <c r="E79" s="2243">
        <v>0</v>
      </c>
    </row>
    <row r="80" spans="2:5">
      <c r="B80" s="2217" t="s">
        <v>295</v>
      </c>
      <c r="C80" s="2218" t="s">
        <v>296</v>
      </c>
      <c r="D80" s="2242">
        <v>0</v>
      </c>
      <c r="E80" s="2243">
        <v>0</v>
      </c>
    </row>
    <row r="81" spans="2:5">
      <c r="B81" s="2217" t="s">
        <v>297</v>
      </c>
      <c r="C81" s="2218" t="s">
        <v>298</v>
      </c>
      <c r="D81" s="2242">
        <v>0</v>
      </c>
      <c r="E81" s="2243">
        <v>0</v>
      </c>
    </row>
    <row r="82" spans="2:5">
      <c r="B82" s="2217" t="s">
        <v>299</v>
      </c>
      <c r="C82" s="2218" t="s">
        <v>300</v>
      </c>
      <c r="D82" s="2242">
        <v>0</v>
      </c>
      <c r="E82" s="2243">
        <v>0</v>
      </c>
    </row>
    <row r="83" spans="2:5">
      <c r="B83" s="2217" t="s">
        <v>301</v>
      </c>
      <c r="C83" s="2218" t="s">
        <v>302</v>
      </c>
      <c r="D83" s="2242">
        <v>0</v>
      </c>
      <c r="E83" s="2243">
        <v>0</v>
      </c>
    </row>
    <row r="84" spans="2:5">
      <c r="B84" s="2217" t="s">
        <v>72</v>
      </c>
      <c r="C84" s="2218" t="s">
        <v>73</v>
      </c>
      <c r="D84" s="2242">
        <v>0</v>
      </c>
      <c r="E84" s="2243">
        <v>0</v>
      </c>
    </row>
    <row r="85" spans="2:5">
      <c r="B85" s="2217" t="s">
        <v>74</v>
      </c>
      <c r="C85" s="2218" t="s">
        <v>75</v>
      </c>
      <c r="D85" s="2242">
        <v>0</v>
      </c>
      <c r="E85" s="2243">
        <v>0</v>
      </c>
    </row>
    <row r="86" spans="2:5" ht="13.5" thickBot="1">
      <c r="B86" s="2231" t="s">
        <v>76</v>
      </c>
      <c r="C86" s="2232" t="s">
        <v>77</v>
      </c>
      <c r="D86" s="2246">
        <v>0</v>
      </c>
      <c r="E86" s="2247">
        <v>0</v>
      </c>
    </row>
    <row r="87" spans="2:5" ht="26.25" thickBot="1">
      <c r="B87" s="2233" t="s">
        <v>32</v>
      </c>
      <c r="C87" s="2234" t="s">
        <v>78</v>
      </c>
      <c r="D87" s="2235">
        <v>0</v>
      </c>
      <c r="E87" s="2236">
        <v>0</v>
      </c>
    </row>
    <row r="88" spans="2:5" ht="13.5" thickBot="1">
      <c r="B88" s="2214" t="s">
        <v>79</v>
      </c>
      <c r="C88" s="2215" t="s">
        <v>80</v>
      </c>
      <c r="D88" s="2216">
        <v>0</v>
      </c>
      <c r="E88" s="2237">
        <v>0</v>
      </c>
    </row>
    <row r="89" spans="2:5" ht="13.5" thickBot="1">
      <c r="B89" s="2214" t="s">
        <v>81</v>
      </c>
      <c r="C89" s="2215" t="s">
        <v>82</v>
      </c>
      <c r="D89" s="2216">
        <v>0</v>
      </c>
      <c r="E89" s="2238">
        <v>0</v>
      </c>
    </row>
    <row r="90" spans="2:5" ht="13.5" thickBot="1">
      <c r="B90" s="2214" t="s">
        <v>83</v>
      </c>
      <c r="C90" s="2215" t="s">
        <v>84</v>
      </c>
      <c r="D90" s="2216">
        <v>0</v>
      </c>
      <c r="E90" s="2239">
        <v>0</v>
      </c>
    </row>
    <row r="91" spans="2:5">
      <c r="B91" s="2214" t="s">
        <v>85</v>
      </c>
      <c r="C91" s="2215" t="s">
        <v>86</v>
      </c>
      <c r="D91" s="2259">
        <v>3428738.51</v>
      </c>
      <c r="E91" s="2280">
        <v>1</v>
      </c>
    </row>
    <row r="92" spans="2:5">
      <c r="B92" s="2217" t="s">
        <v>5</v>
      </c>
      <c r="C92" s="2218" t="s">
        <v>87</v>
      </c>
      <c r="D92" s="2285">
        <v>0</v>
      </c>
      <c r="E92" s="2286">
        <v>0</v>
      </c>
    </row>
    <row r="93" spans="2:5">
      <c r="B93" s="2217" t="s">
        <v>7</v>
      </c>
      <c r="C93" s="2218" t="s">
        <v>88</v>
      </c>
      <c r="D93" s="2285">
        <v>3428738.51</v>
      </c>
      <c r="E93" s="2286">
        <v>1</v>
      </c>
    </row>
    <row r="94" spans="2:5" ht="13.5" thickBot="1">
      <c r="B94" s="2219" t="s">
        <v>9</v>
      </c>
      <c r="C94" s="2220" t="s">
        <v>89</v>
      </c>
      <c r="D94" s="2248">
        <v>0</v>
      </c>
      <c r="E94" s="2249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B1:G94"/>
  <sheetViews>
    <sheetView topLeftCell="A64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196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9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242365.17</v>
      </c>
      <c r="E9" s="23">
        <f>E10+E11+E12+E13</f>
        <v>1101151.2</v>
      </c>
    </row>
    <row r="10" spans="2:5">
      <c r="B10" s="14" t="s">
        <v>5</v>
      </c>
      <c r="C10" s="93" t="s">
        <v>6</v>
      </c>
      <c r="D10" s="175">
        <v>242365.17</v>
      </c>
      <c r="E10" s="226">
        <v>1101151.2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242365.17</v>
      </c>
      <c r="E20" s="229">
        <f>E9-E16</f>
        <v>1101151.2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9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242365.17</v>
      </c>
    </row>
    <row r="25" spans="2:7">
      <c r="B25" s="21" t="s">
        <v>25</v>
      </c>
      <c r="C25" s="22" t="s">
        <v>26</v>
      </c>
      <c r="D25" s="95">
        <v>316273.49</v>
      </c>
      <c r="E25" s="110">
        <v>1304624.42</v>
      </c>
      <c r="F25" s="92"/>
    </row>
    <row r="26" spans="2:7">
      <c r="B26" s="24" t="s">
        <v>27</v>
      </c>
      <c r="C26" s="25" t="s">
        <v>28</v>
      </c>
      <c r="D26" s="96">
        <v>317550</v>
      </c>
      <c r="E26" s="111">
        <v>1340000</v>
      </c>
      <c r="F26" s="108"/>
      <c r="G26" s="92"/>
    </row>
    <row r="27" spans="2:7">
      <c r="B27" s="26" t="s">
        <v>5</v>
      </c>
      <c r="C27" s="15" t="s">
        <v>29</v>
      </c>
      <c r="D27" s="175">
        <v>317550</v>
      </c>
      <c r="E27" s="231">
        <v>1340000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  <c r="F29" s="92"/>
    </row>
    <row r="30" spans="2:7">
      <c r="B30" s="24" t="s">
        <v>32</v>
      </c>
      <c r="C30" s="27" t="s">
        <v>33</v>
      </c>
      <c r="D30" s="96">
        <v>1276.51</v>
      </c>
      <c r="E30" s="111">
        <v>35375.58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3.4</v>
      </c>
      <c r="E33" s="231">
        <v>139.66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1273.1099999999999</v>
      </c>
      <c r="E35" s="231">
        <v>18669.48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16566.439999999999</v>
      </c>
    </row>
    <row r="38" spans="2:6">
      <c r="B38" s="21" t="s">
        <v>44</v>
      </c>
      <c r="C38" s="22" t="s">
        <v>45</v>
      </c>
      <c r="D38" s="95">
        <v>-73908.320000000007</v>
      </c>
      <c r="E38" s="23">
        <v>-445838.39</v>
      </c>
    </row>
    <row r="39" spans="2:6" ht="13.5" thickBot="1">
      <c r="B39" s="30" t="s">
        <v>46</v>
      </c>
      <c r="C39" s="31" t="s">
        <v>47</v>
      </c>
      <c r="D39" s="97">
        <v>242365.16999999998</v>
      </c>
      <c r="E39" s="242">
        <f>E24+E25+E38</f>
        <v>1101151.1999999997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9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28480.044000000002</v>
      </c>
    </row>
    <row r="45" spans="2:6" ht="13.5" thickBot="1">
      <c r="B45" s="41" t="s">
        <v>7</v>
      </c>
      <c r="C45" s="49" t="s">
        <v>52</v>
      </c>
      <c r="D45" s="143">
        <v>28480.044000000002</v>
      </c>
      <c r="E45" s="148">
        <v>182612.139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8.51</v>
      </c>
    </row>
    <row r="48" spans="2:6">
      <c r="B48" s="39" t="s">
        <v>7</v>
      </c>
      <c r="C48" s="48" t="s">
        <v>54</v>
      </c>
      <c r="D48" s="160">
        <v>7.7</v>
      </c>
      <c r="E48" s="154">
        <v>5.82</v>
      </c>
    </row>
    <row r="49" spans="2:5">
      <c r="B49" s="39" t="s">
        <v>9</v>
      </c>
      <c r="C49" s="48" t="s">
        <v>55</v>
      </c>
      <c r="D49" s="160">
        <v>12.29</v>
      </c>
      <c r="E49" s="154">
        <v>9.27</v>
      </c>
    </row>
    <row r="50" spans="2:5" ht="13.5" thickBot="1">
      <c r="B50" s="41" t="s">
        <v>11</v>
      </c>
      <c r="C50" s="49" t="s">
        <v>52</v>
      </c>
      <c r="D50" s="143">
        <v>8.51</v>
      </c>
      <c r="E50" s="152">
        <v>6.03</v>
      </c>
    </row>
    <row r="51" spans="2:5" ht="13.5" thickBot="1">
      <c r="B51" s="32"/>
      <c r="C51" s="33"/>
      <c r="D51" s="153"/>
      <c r="E51" s="153"/>
    </row>
    <row r="52" spans="2:5" ht="16.5" thickBot="1">
      <c r="B52" s="2264"/>
      <c r="C52" s="2265" t="s">
        <v>56</v>
      </c>
      <c r="D52" s="2266"/>
      <c r="E52" s="2256"/>
    </row>
    <row r="53" spans="2:5" ht="23.25" customHeight="1" thickBot="1">
      <c r="B53" s="6368" t="s">
        <v>57</v>
      </c>
      <c r="C53" s="6369"/>
      <c r="D53" s="2267" t="s">
        <v>58</v>
      </c>
      <c r="E53" s="2268" t="s">
        <v>59</v>
      </c>
    </row>
    <row r="54" spans="2:5" ht="13.5" thickBot="1">
      <c r="B54" s="2269" t="s">
        <v>27</v>
      </c>
      <c r="C54" s="2258" t="s">
        <v>60</v>
      </c>
      <c r="D54" s="2293">
        <v>1101151.2</v>
      </c>
      <c r="E54" s="2294">
        <v>1</v>
      </c>
    </row>
    <row r="55" spans="2:5" ht="25.5">
      <c r="B55" s="2270" t="s">
        <v>5</v>
      </c>
      <c r="C55" s="2271" t="s">
        <v>61</v>
      </c>
      <c r="D55" s="2283">
        <v>0</v>
      </c>
      <c r="E55" s="2284">
        <v>0</v>
      </c>
    </row>
    <row r="56" spans="2:5">
      <c r="B56" s="2260" t="s">
        <v>268</v>
      </c>
      <c r="C56" s="245" t="s">
        <v>269</v>
      </c>
      <c r="D56" s="2285">
        <v>0</v>
      </c>
      <c r="E56" s="2286">
        <v>0</v>
      </c>
    </row>
    <row r="57" spans="2:5">
      <c r="B57" s="246" t="s">
        <v>270</v>
      </c>
      <c r="C57" s="245" t="s">
        <v>271</v>
      </c>
      <c r="D57" s="2285">
        <v>0</v>
      </c>
      <c r="E57" s="2286">
        <v>0</v>
      </c>
    </row>
    <row r="58" spans="2:5">
      <c r="B58" s="246" t="s">
        <v>272</v>
      </c>
      <c r="C58" s="245" t="s">
        <v>273</v>
      </c>
      <c r="D58" s="247">
        <v>0</v>
      </c>
      <c r="E58" s="2286">
        <v>0</v>
      </c>
    </row>
    <row r="59" spans="2:5" ht="25.5">
      <c r="B59" s="2260" t="s">
        <v>7</v>
      </c>
      <c r="C59" s="2261" t="s">
        <v>62</v>
      </c>
      <c r="D59" s="2285">
        <v>0</v>
      </c>
      <c r="E59" s="2286">
        <v>0</v>
      </c>
    </row>
    <row r="60" spans="2:5">
      <c r="B60" s="2260" t="s">
        <v>9</v>
      </c>
      <c r="C60" s="2261" t="s">
        <v>63</v>
      </c>
      <c r="D60" s="2285">
        <v>0</v>
      </c>
      <c r="E60" s="2286">
        <v>0</v>
      </c>
    </row>
    <row r="61" spans="2:5">
      <c r="B61" s="2260" t="s">
        <v>274</v>
      </c>
      <c r="C61" s="2261" t="s">
        <v>275</v>
      </c>
      <c r="D61" s="2285">
        <v>0</v>
      </c>
      <c r="E61" s="2286">
        <v>0</v>
      </c>
    </row>
    <row r="62" spans="2:5">
      <c r="B62" s="2260" t="s">
        <v>276</v>
      </c>
      <c r="C62" s="2261" t="s">
        <v>16</v>
      </c>
      <c r="D62" s="2285">
        <v>0</v>
      </c>
      <c r="E62" s="2286">
        <v>0</v>
      </c>
    </row>
    <row r="63" spans="2:5">
      <c r="B63" s="2260" t="s">
        <v>11</v>
      </c>
      <c r="C63" s="2261" t="s">
        <v>64</v>
      </c>
      <c r="D63" s="2285">
        <v>0</v>
      </c>
      <c r="E63" s="2286">
        <v>0</v>
      </c>
    </row>
    <row r="64" spans="2:5">
      <c r="B64" s="2260" t="s">
        <v>13</v>
      </c>
      <c r="C64" s="2261" t="s">
        <v>275</v>
      </c>
      <c r="D64" s="2285">
        <v>0</v>
      </c>
      <c r="E64" s="2286">
        <v>0</v>
      </c>
    </row>
    <row r="65" spans="2:5">
      <c r="B65" s="2260" t="s">
        <v>15</v>
      </c>
      <c r="C65" s="2261" t="s">
        <v>16</v>
      </c>
      <c r="D65" s="2285">
        <v>0</v>
      </c>
      <c r="E65" s="2286">
        <v>0</v>
      </c>
    </row>
    <row r="66" spans="2:5">
      <c r="B66" s="2260" t="s">
        <v>38</v>
      </c>
      <c r="C66" s="2261" t="s">
        <v>65</v>
      </c>
      <c r="D66" s="2285">
        <v>0</v>
      </c>
      <c r="E66" s="2286">
        <v>0</v>
      </c>
    </row>
    <row r="67" spans="2:5">
      <c r="B67" s="2272" t="s">
        <v>40</v>
      </c>
      <c r="C67" s="2273" t="s">
        <v>66</v>
      </c>
      <c r="D67" s="2295">
        <v>1101151.2</v>
      </c>
      <c r="E67" s="2296">
        <v>1</v>
      </c>
    </row>
    <row r="68" spans="2:5">
      <c r="B68" s="2272" t="s">
        <v>277</v>
      </c>
      <c r="C68" s="2273" t="s">
        <v>278</v>
      </c>
      <c r="D68" s="2297">
        <v>1101151.2</v>
      </c>
      <c r="E68" s="2298">
        <v>1</v>
      </c>
    </row>
    <row r="69" spans="2:5">
      <c r="B69" s="2272" t="s">
        <v>279</v>
      </c>
      <c r="C69" s="2273" t="s">
        <v>280</v>
      </c>
      <c r="D69" s="2287">
        <v>0</v>
      </c>
      <c r="E69" s="2288">
        <v>0</v>
      </c>
    </row>
    <row r="70" spans="2:5">
      <c r="B70" s="2272" t="s">
        <v>281</v>
      </c>
      <c r="C70" s="2273" t="s">
        <v>282</v>
      </c>
      <c r="D70" s="2287">
        <v>0</v>
      </c>
      <c r="E70" s="2288">
        <v>0</v>
      </c>
    </row>
    <row r="71" spans="2:5">
      <c r="B71" s="2272" t="s">
        <v>283</v>
      </c>
      <c r="C71" s="2273" t="s">
        <v>284</v>
      </c>
      <c r="D71" s="2287">
        <v>0</v>
      </c>
      <c r="E71" s="2288">
        <v>0</v>
      </c>
    </row>
    <row r="72" spans="2:5" ht="25.5">
      <c r="B72" s="2272" t="s">
        <v>42</v>
      </c>
      <c r="C72" s="2273" t="s">
        <v>67</v>
      </c>
      <c r="D72" s="2287">
        <v>0</v>
      </c>
      <c r="E72" s="2288">
        <v>0</v>
      </c>
    </row>
    <row r="73" spans="2:5">
      <c r="B73" s="2272" t="s">
        <v>285</v>
      </c>
      <c r="C73" s="2273" t="s">
        <v>286</v>
      </c>
      <c r="D73" s="2287">
        <v>0</v>
      </c>
      <c r="E73" s="2288">
        <v>0</v>
      </c>
    </row>
    <row r="74" spans="2:5">
      <c r="B74" s="2272" t="s">
        <v>287</v>
      </c>
      <c r="C74" s="2273" t="s">
        <v>288</v>
      </c>
      <c r="D74" s="2287">
        <v>0</v>
      </c>
      <c r="E74" s="2288">
        <v>0</v>
      </c>
    </row>
    <row r="75" spans="2:5">
      <c r="B75" s="2272" t="s">
        <v>289</v>
      </c>
      <c r="C75" s="2273" t="s">
        <v>290</v>
      </c>
      <c r="D75" s="2285">
        <v>0</v>
      </c>
      <c r="E75" s="2288">
        <v>0</v>
      </c>
    </row>
    <row r="76" spans="2:5">
      <c r="B76" s="2272" t="s">
        <v>291</v>
      </c>
      <c r="C76" s="2273" t="s">
        <v>292</v>
      </c>
      <c r="D76" s="2287">
        <v>0</v>
      </c>
      <c r="E76" s="2288">
        <v>0</v>
      </c>
    </row>
    <row r="77" spans="2:5">
      <c r="B77" s="2272" t="s">
        <v>293</v>
      </c>
      <c r="C77" s="2273" t="s">
        <v>294</v>
      </c>
      <c r="D77" s="2287">
        <v>0</v>
      </c>
      <c r="E77" s="2288">
        <v>0</v>
      </c>
    </row>
    <row r="78" spans="2:5">
      <c r="B78" s="2272" t="s">
        <v>68</v>
      </c>
      <c r="C78" s="2273" t="s">
        <v>69</v>
      </c>
      <c r="D78" s="2287">
        <v>0</v>
      </c>
      <c r="E78" s="2288">
        <v>0</v>
      </c>
    </row>
    <row r="79" spans="2:5">
      <c r="B79" s="2260" t="s">
        <v>70</v>
      </c>
      <c r="C79" s="2261" t="s">
        <v>71</v>
      </c>
      <c r="D79" s="2285">
        <v>0</v>
      </c>
      <c r="E79" s="2286">
        <v>0</v>
      </c>
    </row>
    <row r="80" spans="2:5">
      <c r="B80" s="2260" t="s">
        <v>295</v>
      </c>
      <c r="C80" s="2261" t="s">
        <v>296</v>
      </c>
      <c r="D80" s="2285">
        <v>0</v>
      </c>
      <c r="E80" s="2286">
        <v>0</v>
      </c>
    </row>
    <row r="81" spans="2:5">
      <c r="B81" s="2260" t="s">
        <v>297</v>
      </c>
      <c r="C81" s="2261" t="s">
        <v>298</v>
      </c>
      <c r="D81" s="2285">
        <v>0</v>
      </c>
      <c r="E81" s="2286">
        <v>0</v>
      </c>
    </row>
    <row r="82" spans="2:5">
      <c r="B82" s="2260" t="s">
        <v>299</v>
      </c>
      <c r="C82" s="2261" t="s">
        <v>300</v>
      </c>
      <c r="D82" s="2285">
        <v>0</v>
      </c>
      <c r="E82" s="2286">
        <v>0</v>
      </c>
    </row>
    <row r="83" spans="2:5">
      <c r="B83" s="2260" t="s">
        <v>301</v>
      </c>
      <c r="C83" s="2261" t="s">
        <v>302</v>
      </c>
      <c r="D83" s="2285">
        <v>0</v>
      </c>
      <c r="E83" s="2286">
        <v>0</v>
      </c>
    </row>
    <row r="84" spans="2:5">
      <c r="B84" s="2260" t="s">
        <v>72</v>
      </c>
      <c r="C84" s="2261" t="s">
        <v>73</v>
      </c>
      <c r="D84" s="2285">
        <v>0</v>
      </c>
      <c r="E84" s="2286">
        <v>0</v>
      </c>
    </row>
    <row r="85" spans="2:5">
      <c r="B85" s="2260" t="s">
        <v>74</v>
      </c>
      <c r="C85" s="2261" t="s">
        <v>75</v>
      </c>
      <c r="D85" s="2285">
        <v>0</v>
      </c>
      <c r="E85" s="2286">
        <v>0</v>
      </c>
    </row>
    <row r="86" spans="2:5" ht="13.5" thickBot="1">
      <c r="B86" s="2274" t="s">
        <v>76</v>
      </c>
      <c r="C86" s="2275" t="s">
        <v>77</v>
      </c>
      <c r="D86" s="2289">
        <v>0</v>
      </c>
      <c r="E86" s="2290">
        <v>0</v>
      </c>
    </row>
    <row r="87" spans="2:5" ht="26.25" thickBot="1">
      <c r="B87" s="2276" t="s">
        <v>32</v>
      </c>
      <c r="C87" s="2277" t="s">
        <v>78</v>
      </c>
      <c r="D87" s="2278">
        <v>0</v>
      </c>
      <c r="E87" s="2279">
        <v>0</v>
      </c>
    </row>
    <row r="88" spans="2:5" ht="13.5" thickBot="1">
      <c r="B88" s="2257" t="s">
        <v>79</v>
      </c>
      <c r="C88" s="2258" t="s">
        <v>80</v>
      </c>
      <c r="D88" s="2259">
        <v>0</v>
      </c>
      <c r="E88" s="2280">
        <v>0</v>
      </c>
    </row>
    <row r="89" spans="2:5" ht="13.5" thickBot="1">
      <c r="B89" s="2257" t="s">
        <v>81</v>
      </c>
      <c r="C89" s="2258" t="s">
        <v>82</v>
      </c>
      <c r="D89" s="2259">
        <v>0</v>
      </c>
      <c r="E89" s="2281">
        <v>0</v>
      </c>
    </row>
    <row r="90" spans="2:5" ht="13.5" thickBot="1">
      <c r="B90" s="2257" t="s">
        <v>83</v>
      </c>
      <c r="C90" s="2258" t="s">
        <v>84</v>
      </c>
      <c r="D90" s="2259">
        <v>0</v>
      </c>
      <c r="E90" s="2282">
        <v>0</v>
      </c>
    </row>
    <row r="91" spans="2:5">
      <c r="B91" s="2257" t="s">
        <v>85</v>
      </c>
      <c r="C91" s="2258" t="s">
        <v>86</v>
      </c>
      <c r="D91" s="2302">
        <v>1101151.2</v>
      </c>
      <c r="E91" s="2323">
        <v>1</v>
      </c>
    </row>
    <row r="92" spans="2:5">
      <c r="B92" s="2260" t="s">
        <v>5</v>
      </c>
      <c r="C92" s="2261" t="s">
        <v>87</v>
      </c>
      <c r="D92" s="2328">
        <v>0</v>
      </c>
      <c r="E92" s="2329">
        <v>0</v>
      </c>
    </row>
    <row r="93" spans="2:5">
      <c r="B93" s="2260" t="s">
        <v>7</v>
      </c>
      <c r="C93" s="2261" t="s">
        <v>88</v>
      </c>
      <c r="D93" s="2328">
        <v>1101151.2</v>
      </c>
      <c r="E93" s="2329">
        <v>1</v>
      </c>
    </row>
    <row r="94" spans="2:5" ht="13.5" thickBot="1">
      <c r="B94" s="2262" t="s">
        <v>9</v>
      </c>
      <c r="C94" s="2263" t="s">
        <v>89</v>
      </c>
      <c r="D94" s="2291">
        <v>0</v>
      </c>
      <c r="E94" s="2292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B1:G94"/>
  <sheetViews>
    <sheetView topLeftCell="A67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4257812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194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3411871.72</v>
      </c>
      <c r="E9" s="23">
        <f>E10+E11+E12+E13</f>
        <v>4443973.5999999996</v>
      </c>
    </row>
    <row r="10" spans="2:5">
      <c r="B10" s="14" t="s">
        <v>5</v>
      </c>
      <c r="C10" s="93" t="s">
        <v>6</v>
      </c>
      <c r="D10" s="175">
        <v>3411871.72</v>
      </c>
      <c r="E10" s="226">
        <v>4443973.5999999996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3411871.72</v>
      </c>
      <c r="E20" s="229">
        <f>E9-E16</f>
        <v>4443973.5999999996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101839.45</v>
      </c>
      <c r="E24" s="23">
        <f>D20</f>
        <v>3411871.72</v>
      </c>
    </row>
    <row r="25" spans="2:7">
      <c r="B25" s="21" t="s">
        <v>25</v>
      </c>
      <c r="C25" s="22" t="s">
        <v>26</v>
      </c>
      <c r="D25" s="95">
        <v>3271820.5900000003</v>
      </c>
      <c r="E25" s="110">
        <v>843977.43</v>
      </c>
      <c r="F25" s="92"/>
      <c r="G25" s="92"/>
    </row>
    <row r="26" spans="2:7">
      <c r="B26" s="24" t="s">
        <v>27</v>
      </c>
      <c r="C26" s="25" t="s">
        <v>28</v>
      </c>
      <c r="D26" s="96">
        <v>4142151.99</v>
      </c>
      <c r="E26" s="111">
        <v>1494000.5799999998</v>
      </c>
      <c r="F26" s="92"/>
    </row>
    <row r="27" spans="2:7">
      <c r="B27" s="26" t="s">
        <v>5</v>
      </c>
      <c r="C27" s="15" t="s">
        <v>29</v>
      </c>
      <c r="D27" s="175">
        <v>1119854.05</v>
      </c>
      <c r="E27" s="231">
        <v>1135964.1499999999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3022297.94</v>
      </c>
      <c r="E29" s="231">
        <v>358036.43</v>
      </c>
      <c r="F29" s="92"/>
    </row>
    <row r="30" spans="2:7">
      <c r="B30" s="24" t="s">
        <v>32</v>
      </c>
      <c r="C30" s="27" t="s">
        <v>33</v>
      </c>
      <c r="D30" s="96">
        <v>870331.39999999991</v>
      </c>
      <c r="E30" s="111">
        <v>650023.15</v>
      </c>
    </row>
    <row r="31" spans="2:7">
      <c r="B31" s="26" t="s">
        <v>5</v>
      </c>
      <c r="C31" s="15" t="s">
        <v>34</v>
      </c>
      <c r="D31" s="175">
        <v>429954.42</v>
      </c>
      <c r="E31" s="231">
        <v>349334.63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550.86</v>
      </c>
      <c r="E33" s="231">
        <v>5808.19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16968.740000000002</v>
      </c>
      <c r="E35" s="231">
        <v>60400.79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422857.38</v>
      </c>
      <c r="E37" s="231">
        <v>234479.54</v>
      </c>
    </row>
    <row r="38" spans="2:6">
      <c r="B38" s="21" t="s">
        <v>44</v>
      </c>
      <c r="C38" s="22" t="s">
        <v>45</v>
      </c>
      <c r="D38" s="95">
        <v>38211.68</v>
      </c>
      <c r="E38" s="23">
        <v>188124.45</v>
      </c>
    </row>
    <row r="39" spans="2:6" ht="13.5" thickBot="1">
      <c r="B39" s="30" t="s">
        <v>46</v>
      </c>
      <c r="C39" s="31" t="s">
        <v>47</v>
      </c>
      <c r="D39" s="97">
        <v>3411871.7200000007</v>
      </c>
      <c r="E39" s="242">
        <f>E24+E25+E38</f>
        <v>4443973.6000000006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5271.1930000000002</v>
      </c>
      <c r="E44" s="144">
        <v>162470.08199999999</v>
      </c>
    </row>
    <row r="45" spans="2:6" ht="13.5" thickBot="1">
      <c r="B45" s="41" t="s">
        <v>7</v>
      </c>
      <c r="C45" s="49" t="s">
        <v>52</v>
      </c>
      <c r="D45" s="143">
        <v>162470.08199999999</v>
      </c>
      <c r="E45" s="148">
        <v>199908.84400000001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19.32</v>
      </c>
      <c r="E47" s="150">
        <v>21</v>
      </c>
    </row>
    <row r="48" spans="2:6">
      <c r="B48" s="39" t="s">
        <v>7</v>
      </c>
      <c r="C48" s="48" t="s">
        <v>54</v>
      </c>
      <c r="D48" s="160">
        <v>18.04</v>
      </c>
      <c r="E48" s="154">
        <v>20.309999999999999</v>
      </c>
    </row>
    <row r="49" spans="2:5">
      <c r="B49" s="39" t="s">
        <v>9</v>
      </c>
      <c r="C49" s="48" t="s">
        <v>55</v>
      </c>
      <c r="D49" s="160">
        <v>21.37</v>
      </c>
      <c r="E49" s="154">
        <v>23.81</v>
      </c>
    </row>
    <row r="50" spans="2:5" ht="13.5" thickBot="1">
      <c r="B50" s="41" t="s">
        <v>11</v>
      </c>
      <c r="C50" s="49" t="s">
        <v>52</v>
      </c>
      <c r="D50" s="143">
        <v>21</v>
      </c>
      <c r="E50" s="152">
        <v>22.23</v>
      </c>
    </row>
    <row r="51" spans="2:5" ht="13.5" thickBot="1">
      <c r="B51" s="32"/>
      <c r="C51" s="33"/>
      <c r="D51" s="153"/>
      <c r="E51" s="153"/>
    </row>
    <row r="52" spans="2:5" ht="16.5" thickBot="1">
      <c r="B52" s="2307"/>
      <c r="C52" s="2308" t="s">
        <v>56</v>
      </c>
      <c r="D52" s="2309"/>
      <c r="E52" s="2299"/>
    </row>
    <row r="53" spans="2:5" ht="23.25" customHeight="1" thickBot="1">
      <c r="B53" s="6368" t="s">
        <v>57</v>
      </c>
      <c r="C53" s="6369"/>
      <c r="D53" s="2310" t="s">
        <v>58</v>
      </c>
      <c r="E53" s="2311" t="s">
        <v>59</v>
      </c>
    </row>
    <row r="54" spans="2:5" ht="13.5" thickBot="1">
      <c r="B54" s="2312" t="s">
        <v>27</v>
      </c>
      <c r="C54" s="2301" t="s">
        <v>60</v>
      </c>
      <c r="D54" s="2336">
        <v>4443973.5999999996</v>
      </c>
      <c r="E54" s="2337">
        <v>1</v>
      </c>
    </row>
    <row r="55" spans="2:5" ht="25.5">
      <c r="B55" s="2313" t="s">
        <v>5</v>
      </c>
      <c r="C55" s="2314" t="s">
        <v>61</v>
      </c>
      <c r="D55" s="2326">
        <v>0</v>
      </c>
      <c r="E55" s="2327">
        <v>0</v>
      </c>
    </row>
    <row r="56" spans="2:5">
      <c r="B56" s="2303" t="s">
        <v>268</v>
      </c>
      <c r="C56" s="245" t="s">
        <v>269</v>
      </c>
      <c r="D56" s="2328">
        <v>0</v>
      </c>
      <c r="E56" s="2329">
        <v>0</v>
      </c>
    </row>
    <row r="57" spans="2:5">
      <c r="B57" s="246" t="s">
        <v>270</v>
      </c>
      <c r="C57" s="245" t="s">
        <v>271</v>
      </c>
      <c r="D57" s="2328">
        <v>0</v>
      </c>
      <c r="E57" s="2329">
        <v>0</v>
      </c>
    </row>
    <row r="58" spans="2:5">
      <c r="B58" s="246" t="s">
        <v>272</v>
      </c>
      <c r="C58" s="245" t="s">
        <v>273</v>
      </c>
      <c r="D58" s="247">
        <v>0</v>
      </c>
      <c r="E58" s="2329">
        <v>0</v>
      </c>
    </row>
    <row r="59" spans="2:5" ht="25.5">
      <c r="B59" s="2303" t="s">
        <v>7</v>
      </c>
      <c r="C59" s="2304" t="s">
        <v>62</v>
      </c>
      <c r="D59" s="2328">
        <v>0</v>
      </c>
      <c r="E59" s="2329">
        <v>0</v>
      </c>
    </row>
    <row r="60" spans="2:5">
      <c r="B60" s="2303" t="s">
        <v>9</v>
      </c>
      <c r="C60" s="2304" t="s">
        <v>63</v>
      </c>
      <c r="D60" s="2328">
        <v>0</v>
      </c>
      <c r="E60" s="2329">
        <v>0</v>
      </c>
    </row>
    <row r="61" spans="2:5" ht="24" customHeight="1">
      <c r="B61" s="2303" t="s">
        <v>274</v>
      </c>
      <c r="C61" s="2304" t="s">
        <v>275</v>
      </c>
      <c r="D61" s="2328">
        <v>0</v>
      </c>
      <c r="E61" s="2329">
        <v>0</v>
      </c>
    </row>
    <row r="62" spans="2:5">
      <c r="B62" s="2303" t="s">
        <v>276</v>
      </c>
      <c r="C62" s="2304" t="s">
        <v>16</v>
      </c>
      <c r="D62" s="2328">
        <v>0</v>
      </c>
      <c r="E62" s="2329">
        <v>0</v>
      </c>
    </row>
    <row r="63" spans="2:5">
      <c r="B63" s="2303" t="s">
        <v>11</v>
      </c>
      <c r="C63" s="2304" t="s">
        <v>64</v>
      </c>
      <c r="D63" s="2328">
        <v>0</v>
      </c>
      <c r="E63" s="2329">
        <v>0</v>
      </c>
    </row>
    <row r="64" spans="2:5">
      <c r="B64" s="2303" t="s">
        <v>13</v>
      </c>
      <c r="C64" s="2304" t="s">
        <v>275</v>
      </c>
      <c r="D64" s="2328">
        <v>0</v>
      </c>
      <c r="E64" s="2329">
        <v>0</v>
      </c>
    </row>
    <row r="65" spans="2:5">
      <c r="B65" s="2303" t="s">
        <v>15</v>
      </c>
      <c r="C65" s="2304" t="s">
        <v>16</v>
      </c>
      <c r="D65" s="2328">
        <v>0</v>
      </c>
      <c r="E65" s="2329">
        <v>0</v>
      </c>
    </row>
    <row r="66" spans="2:5">
      <c r="B66" s="2303" t="s">
        <v>38</v>
      </c>
      <c r="C66" s="2304" t="s">
        <v>65</v>
      </c>
      <c r="D66" s="2328">
        <v>0</v>
      </c>
      <c r="E66" s="2329">
        <v>0</v>
      </c>
    </row>
    <row r="67" spans="2:5">
      <c r="B67" s="2315" t="s">
        <v>40</v>
      </c>
      <c r="C67" s="2316" t="s">
        <v>66</v>
      </c>
      <c r="D67" s="2338">
        <v>4443973.5999999996</v>
      </c>
      <c r="E67" s="2339">
        <v>1</v>
      </c>
    </row>
    <row r="68" spans="2:5">
      <c r="B68" s="2315" t="s">
        <v>277</v>
      </c>
      <c r="C68" s="2316" t="s">
        <v>278</v>
      </c>
      <c r="D68" s="2340">
        <v>4443973.5999999996</v>
      </c>
      <c r="E68" s="2341">
        <v>1</v>
      </c>
    </row>
    <row r="69" spans="2:5">
      <c r="B69" s="2315" t="s">
        <v>279</v>
      </c>
      <c r="C69" s="2316" t="s">
        <v>280</v>
      </c>
      <c r="D69" s="2330">
        <v>0</v>
      </c>
      <c r="E69" s="2331">
        <v>0</v>
      </c>
    </row>
    <row r="70" spans="2:5">
      <c r="B70" s="2315" t="s">
        <v>281</v>
      </c>
      <c r="C70" s="2316" t="s">
        <v>282</v>
      </c>
      <c r="D70" s="2330">
        <v>0</v>
      </c>
      <c r="E70" s="2331">
        <v>0</v>
      </c>
    </row>
    <row r="71" spans="2:5">
      <c r="B71" s="2315" t="s">
        <v>283</v>
      </c>
      <c r="C71" s="2316" t="s">
        <v>284</v>
      </c>
      <c r="D71" s="2330">
        <v>0</v>
      </c>
      <c r="E71" s="2331">
        <v>0</v>
      </c>
    </row>
    <row r="72" spans="2:5" ht="25.5">
      <c r="B72" s="2315" t="s">
        <v>42</v>
      </c>
      <c r="C72" s="2316" t="s">
        <v>67</v>
      </c>
      <c r="D72" s="2330">
        <v>0</v>
      </c>
      <c r="E72" s="2331">
        <v>0</v>
      </c>
    </row>
    <row r="73" spans="2:5">
      <c r="B73" s="2315" t="s">
        <v>285</v>
      </c>
      <c r="C73" s="2316" t="s">
        <v>286</v>
      </c>
      <c r="D73" s="2330">
        <v>0</v>
      </c>
      <c r="E73" s="2331">
        <v>0</v>
      </c>
    </row>
    <row r="74" spans="2:5">
      <c r="B74" s="2315" t="s">
        <v>287</v>
      </c>
      <c r="C74" s="2316" t="s">
        <v>288</v>
      </c>
      <c r="D74" s="2330">
        <v>0</v>
      </c>
      <c r="E74" s="2331">
        <v>0</v>
      </c>
    </row>
    <row r="75" spans="2:5">
      <c r="B75" s="2315" t="s">
        <v>289</v>
      </c>
      <c r="C75" s="2316" t="s">
        <v>290</v>
      </c>
      <c r="D75" s="2328">
        <v>0</v>
      </c>
      <c r="E75" s="2331">
        <v>0</v>
      </c>
    </row>
    <row r="76" spans="2:5">
      <c r="B76" s="2315" t="s">
        <v>291</v>
      </c>
      <c r="C76" s="2316" t="s">
        <v>292</v>
      </c>
      <c r="D76" s="2330">
        <v>0</v>
      </c>
      <c r="E76" s="2331">
        <v>0</v>
      </c>
    </row>
    <row r="77" spans="2:5">
      <c r="B77" s="2315" t="s">
        <v>293</v>
      </c>
      <c r="C77" s="2316" t="s">
        <v>294</v>
      </c>
      <c r="D77" s="2330">
        <v>0</v>
      </c>
      <c r="E77" s="2331">
        <v>0</v>
      </c>
    </row>
    <row r="78" spans="2:5">
      <c r="B78" s="2315" t="s">
        <v>68</v>
      </c>
      <c r="C78" s="2316" t="s">
        <v>69</v>
      </c>
      <c r="D78" s="2330">
        <v>0</v>
      </c>
      <c r="E78" s="2331">
        <v>0</v>
      </c>
    </row>
    <row r="79" spans="2:5">
      <c r="B79" s="2303" t="s">
        <v>70</v>
      </c>
      <c r="C79" s="2304" t="s">
        <v>71</v>
      </c>
      <c r="D79" s="2328">
        <v>0</v>
      </c>
      <c r="E79" s="2329">
        <v>0</v>
      </c>
    </row>
    <row r="80" spans="2:5">
      <c r="B80" s="2303" t="s">
        <v>295</v>
      </c>
      <c r="C80" s="2304" t="s">
        <v>296</v>
      </c>
      <c r="D80" s="2328">
        <v>0</v>
      </c>
      <c r="E80" s="2329">
        <v>0</v>
      </c>
    </row>
    <row r="81" spans="2:5">
      <c r="B81" s="2303" t="s">
        <v>297</v>
      </c>
      <c r="C81" s="2304" t="s">
        <v>298</v>
      </c>
      <c r="D81" s="2328">
        <v>0</v>
      </c>
      <c r="E81" s="2329">
        <v>0</v>
      </c>
    </row>
    <row r="82" spans="2:5">
      <c r="B82" s="2303" t="s">
        <v>299</v>
      </c>
      <c r="C82" s="2304" t="s">
        <v>300</v>
      </c>
      <c r="D82" s="2328">
        <v>0</v>
      </c>
      <c r="E82" s="2329">
        <v>0</v>
      </c>
    </row>
    <row r="83" spans="2:5">
      <c r="B83" s="2303" t="s">
        <v>301</v>
      </c>
      <c r="C83" s="2304" t="s">
        <v>302</v>
      </c>
      <c r="D83" s="2328">
        <v>0</v>
      </c>
      <c r="E83" s="2329">
        <v>0</v>
      </c>
    </row>
    <row r="84" spans="2:5">
      <c r="B84" s="2303" t="s">
        <v>72</v>
      </c>
      <c r="C84" s="2304" t="s">
        <v>73</v>
      </c>
      <c r="D84" s="2328">
        <v>0</v>
      </c>
      <c r="E84" s="2329">
        <v>0</v>
      </c>
    </row>
    <row r="85" spans="2:5">
      <c r="B85" s="2303" t="s">
        <v>74</v>
      </c>
      <c r="C85" s="2304" t="s">
        <v>75</v>
      </c>
      <c r="D85" s="2328">
        <v>0</v>
      </c>
      <c r="E85" s="2329">
        <v>0</v>
      </c>
    </row>
    <row r="86" spans="2:5" ht="13.5" thickBot="1">
      <c r="B86" s="2317" t="s">
        <v>76</v>
      </c>
      <c r="C86" s="2318" t="s">
        <v>77</v>
      </c>
      <c r="D86" s="2332">
        <v>0</v>
      </c>
      <c r="E86" s="2333">
        <v>0</v>
      </c>
    </row>
    <row r="87" spans="2:5" ht="26.25" thickBot="1">
      <c r="B87" s="2319" t="s">
        <v>32</v>
      </c>
      <c r="C87" s="2320" t="s">
        <v>78</v>
      </c>
      <c r="D87" s="2321">
        <v>0</v>
      </c>
      <c r="E87" s="2322">
        <v>0</v>
      </c>
    </row>
    <row r="88" spans="2:5" ht="13.5" thickBot="1">
      <c r="B88" s="2300" t="s">
        <v>79</v>
      </c>
      <c r="C88" s="2301" t="s">
        <v>80</v>
      </c>
      <c r="D88" s="2302">
        <v>0</v>
      </c>
      <c r="E88" s="2323">
        <v>0</v>
      </c>
    </row>
    <row r="89" spans="2:5" ht="13.5" thickBot="1">
      <c r="B89" s="2300" t="s">
        <v>81</v>
      </c>
      <c r="C89" s="2301" t="s">
        <v>82</v>
      </c>
      <c r="D89" s="2302">
        <v>0</v>
      </c>
      <c r="E89" s="2324">
        <v>0</v>
      </c>
    </row>
    <row r="90" spans="2:5" ht="13.5" thickBot="1">
      <c r="B90" s="2300" t="s">
        <v>83</v>
      </c>
      <c r="C90" s="2301" t="s">
        <v>84</v>
      </c>
      <c r="D90" s="2302">
        <v>0</v>
      </c>
      <c r="E90" s="2325">
        <v>0</v>
      </c>
    </row>
    <row r="91" spans="2:5">
      <c r="B91" s="2300" t="s">
        <v>85</v>
      </c>
      <c r="C91" s="2301" t="s">
        <v>86</v>
      </c>
      <c r="D91" s="2345">
        <v>4443973.5999999996</v>
      </c>
      <c r="E91" s="2366">
        <v>1</v>
      </c>
    </row>
    <row r="92" spans="2:5">
      <c r="B92" s="2303" t="s">
        <v>5</v>
      </c>
      <c r="C92" s="2304" t="s">
        <v>87</v>
      </c>
      <c r="D92" s="2371">
        <v>0</v>
      </c>
      <c r="E92" s="2372">
        <v>0</v>
      </c>
    </row>
    <row r="93" spans="2:5">
      <c r="B93" s="2303" t="s">
        <v>7</v>
      </c>
      <c r="C93" s="2304" t="s">
        <v>88</v>
      </c>
      <c r="D93" s="2371">
        <v>4443973.5999999996</v>
      </c>
      <c r="E93" s="2372">
        <v>1</v>
      </c>
    </row>
    <row r="94" spans="2:5" ht="13.5" thickBot="1">
      <c r="B94" s="2305" t="s">
        <v>9</v>
      </c>
      <c r="C94" s="2306" t="s">
        <v>89</v>
      </c>
      <c r="D94" s="2334">
        <v>0</v>
      </c>
      <c r="E94" s="2335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46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14062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146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163578.72</v>
      </c>
      <c r="E9" s="23">
        <f>E10+E11+E12+E13</f>
        <v>526429.51</v>
      </c>
    </row>
    <row r="10" spans="2:5">
      <c r="B10" s="14" t="s">
        <v>5</v>
      </c>
      <c r="C10" s="93" t="s">
        <v>6</v>
      </c>
      <c r="D10" s="175">
        <v>163578.72</v>
      </c>
      <c r="E10" s="226">
        <v>526429.51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163578.72</v>
      </c>
      <c r="E20" s="229">
        <f>E9-E16</f>
        <v>526429.51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163578.72</v>
      </c>
    </row>
    <row r="25" spans="2:7">
      <c r="B25" s="21" t="s">
        <v>25</v>
      </c>
      <c r="C25" s="22" t="s">
        <v>26</v>
      </c>
      <c r="D25" s="95">
        <v>173496.84</v>
      </c>
      <c r="E25" s="110">
        <v>370962.59</v>
      </c>
      <c r="G25" s="92"/>
    </row>
    <row r="26" spans="2:7">
      <c r="B26" s="24" t="s">
        <v>27</v>
      </c>
      <c r="C26" s="25" t="s">
        <v>28</v>
      </c>
      <c r="D26" s="96">
        <v>283702.90999999997</v>
      </c>
      <c r="E26" s="111">
        <v>519592.14</v>
      </c>
    </row>
    <row r="27" spans="2:7">
      <c r="B27" s="26" t="s">
        <v>5</v>
      </c>
      <c r="C27" s="15" t="s">
        <v>29</v>
      </c>
      <c r="D27" s="175">
        <v>239039.97</v>
      </c>
      <c r="E27" s="231">
        <v>100199.99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44662.94</v>
      </c>
      <c r="E29" s="231">
        <v>419392.15</v>
      </c>
    </row>
    <row r="30" spans="2:7">
      <c r="B30" s="24" t="s">
        <v>32</v>
      </c>
      <c r="C30" s="27" t="s">
        <v>33</v>
      </c>
      <c r="D30" s="96">
        <v>110206.06999999999</v>
      </c>
      <c r="E30" s="111">
        <v>148629.54999999999</v>
      </c>
    </row>
    <row r="31" spans="2:7">
      <c r="B31" s="26" t="s">
        <v>5</v>
      </c>
      <c r="C31" s="15" t="s">
        <v>34</v>
      </c>
      <c r="D31" s="175">
        <v>3761.46</v>
      </c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19.13</v>
      </c>
      <c r="E33" s="231">
        <v>141.31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2027.17</v>
      </c>
      <c r="E35" s="231">
        <v>5041.75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104398.31</v>
      </c>
      <c r="E37" s="231">
        <v>143446.49</v>
      </c>
    </row>
    <row r="38" spans="2:6">
      <c r="B38" s="21" t="s">
        <v>44</v>
      </c>
      <c r="C38" s="22" t="s">
        <v>45</v>
      </c>
      <c r="D38" s="95">
        <v>-9918.1200000000008</v>
      </c>
      <c r="E38" s="23">
        <v>-8111.8</v>
      </c>
    </row>
    <row r="39" spans="2:6" ht="13.5" thickBot="1">
      <c r="B39" s="30" t="s">
        <v>46</v>
      </c>
      <c r="C39" s="31" t="s">
        <v>47</v>
      </c>
      <c r="D39" s="97">
        <v>163578.72</v>
      </c>
      <c r="E39" s="242">
        <f>E24+E25+E38</f>
        <v>526429.51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816.38329999999996</v>
      </c>
    </row>
    <row r="45" spans="2:6" ht="13.5" thickBot="1">
      <c r="B45" s="41" t="s">
        <v>7</v>
      </c>
      <c r="C45" s="49" t="s">
        <v>52</v>
      </c>
      <c r="D45" s="143">
        <v>816.38329999999996</v>
      </c>
      <c r="E45" s="148">
        <v>2481.2854000000002</v>
      </c>
    </row>
    <row r="46" spans="2:6">
      <c r="B46" s="36" t="s">
        <v>32</v>
      </c>
      <c r="C46" s="47" t="s">
        <v>53</v>
      </c>
      <c r="D46" s="206"/>
      <c r="E46" s="149"/>
    </row>
    <row r="47" spans="2:6">
      <c r="B47" s="39" t="s">
        <v>5</v>
      </c>
      <c r="C47" s="48" t="s">
        <v>51</v>
      </c>
      <c r="D47" s="160"/>
      <c r="E47" s="150">
        <v>200.37</v>
      </c>
    </row>
    <row r="48" spans="2:6">
      <c r="B48" s="39" t="s">
        <v>7</v>
      </c>
      <c r="C48" s="48" t="s">
        <v>54</v>
      </c>
      <c r="D48" s="160">
        <v>185.59</v>
      </c>
      <c r="E48" s="154">
        <v>200.3</v>
      </c>
    </row>
    <row r="49" spans="2:5">
      <c r="B49" s="39" t="s">
        <v>9</v>
      </c>
      <c r="C49" s="48" t="s">
        <v>55</v>
      </c>
      <c r="D49" s="160">
        <v>211.83</v>
      </c>
      <c r="E49" s="154">
        <v>237.99</v>
      </c>
    </row>
    <row r="50" spans="2:5" ht="13.5" thickBot="1">
      <c r="B50" s="41" t="s">
        <v>11</v>
      </c>
      <c r="C50" s="49" t="s">
        <v>52</v>
      </c>
      <c r="D50" s="143">
        <v>200.37</v>
      </c>
      <c r="E50" s="152">
        <v>212.16</v>
      </c>
    </row>
    <row r="51" spans="2:5" ht="13.5" thickBot="1">
      <c r="B51" s="32"/>
      <c r="C51" s="33"/>
      <c r="D51" s="153"/>
      <c r="E51" s="153"/>
    </row>
    <row r="52" spans="2:5" ht="16.5" thickBot="1">
      <c r="B52" s="2350"/>
      <c r="C52" s="2351" t="s">
        <v>56</v>
      </c>
      <c r="D52" s="2352"/>
      <c r="E52" s="2342"/>
    </row>
    <row r="53" spans="2:5" ht="23.25" customHeight="1" thickBot="1">
      <c r="B53" s="6368" t="s">
        <v>57</v>
      </c>
      <c r="C53" s="6369"/>
      <c r="D53" s="2353" t="s">
        <v>58</v>
      </c>
      <c r="E53" s="2354" t="s">
        <v>59</v>
      </c>
    </row>
    <row r="54" spans="2:5" ht="13.5" thickBot="1">
      <c r="B54" s="2355" t="s">
        <v>27</v>
      </c>
      <c r="C54" s="2344" t="s">
        <v>60</v>
      </c>
      <c r="D54" s="2379">
        <v>526429.51</v>
      </c>
      <c r="E54" s="2380">
        <v>1</v>
      </c>
    </row>
    <row r="55" spans="2:5" ht="25.5">
      <c r="B55" s="2356" t="s">
        <v>5</v>
      </c>
      <c r="C55" s="2357" t="s">
        <v>61</v>
      </c>
      <c r="D55" s="2369">
        <v>0</v>
      </c>
      <c r="E55" s="2370">
        <v>0</v>
      </c>
    </row>
    <row r="56" spans="2:5">
      <c r="B56" s="2346" t="s">
        <v>268</v>
      </c>
      <c r="C56" s="245" t="s">
        <v>269</v>
      </c>
      <c r="D56" s="2371">
        <v>0</v>
      </c>
      <c r="E56" s="2372">
        <v>0</v>
      </c>
    </row>
    <row r="57" spans="2:5">
      <c r="B57" s="246" t="s">
        <v>270</v>
      </c>
      <c r="C57" s="245" t="s">
        <v>271</v>
      </c>
      <c r="D57" s="2371">
        <v>0</v>
      </c>
      <c r="E57" s="2372">
        <v>0</v>
      </c>
    </row>
    <row r="58" spans="2:5">
      <c r="B58" s="246" t="s">
        <v>272</v>
      </c>
      <c r="C58" s="245" t="s">
        <v>273</v>
      </c>
      <c r="D58" s="247">
        <v>0</v>
      </c>
      <c r="E58" s="2372">
        <v>0</v>
      </c>
    </row>
    <row r="59" spans="2:5" ht="25.5">
      <c r="B59" s="2346" t="s">
        <v>7</v>
      </c>
      <c r="C59" s="2347" t="s">
        <v>62</v>
      </c>
      <c r="D59" s="2371">
        <v>0</v>
      </c>
      <c r="E59" s="2372">
        <v>0</v>
      </c>
    </row>
    <row r="60" spans="2:5">
      <c r="B60" s="2346" t="s">
        <v>9</v>
      </c>
      <c r="C60" s="2347" t="s">
        <v>63</v>
      </c>
      <c r="D60" s="2371">
        <v>0</v>
      </c>
      <c r="E60" s="2372">
        <v>0</v>
      </c>
    </row>
    <row r="61" spans="2:5" ht="24" customHeight="1">
      <c r="B61" s="2346" t="s">
        <v>274</v>
      </c>
      <c r="C61" s="2347" t="s">
        <v>275</v>
      </c>
      <c r="D61" s="2371">
        <v>0</v>
      </c>
      <c r="E61" s="2372">
        <v>0</v>
      </c>
    </row>
    <row r="62" spans="2:5">
      <c r="B62" s="2346" t="s">
        <v>276</v>
      </c>
      <c r="C62" s="2347" t="s">
        <v>16</v>
      </c>
      <c r="D62" s="2371">
        <v>0</v>
      </c>
      <c r="E62" s="2372">
        <v>0</v>
      </c>
    </row>
    <row r="63" spans="2:5">
      <c r="B63" s="2346" t="s">
        <v>11</v>
      </c>
      <c r="C63" s="2347" t="s">
        <v>64</v>
      </c>
      <c r="D63" s="2371">
        <v>0</v>
      </c>
      <c r="E63" s="2372">
        <v>0</v>
      </c>
    </row>
    <row r="64" spans="2:5">
      <c r="B64" s="2346" t="s">
        <v>13</v>
      </c>
      <c r="C64" s="2347" t="s">
        <v>275</v>
      </c>
      <c r="D64" s="2371">
        <v>0</v>
      </c>
      <c r="E64" s="2372">
        <v>0</v>
      </c>
    </row>
    <row r="65" spans="2:5">
      <c r="B65" s="2346" t="s">
        <v>15</v>
      </c>
      <c r="C65" s="2347" t="s">
        <v>16</v>
      </c>
      <c r="D65" s="2371">
        <v>0</v>
      </c>
      <c r="E65" s="2372">
        <v>0</v>
      </c>
    </row>
    <row r="66" spans="2:5">
      <c r="B66" s="2346" t="s">
        <v>38</v>
      </c>
      <c r="C66" s="2347" t="s">
        <v>65</v>
      </c>
      <c r="D66" s="2371">
        <v>0</v>
      </c>
      <c r="E66" s="2372">
        <v>0</v>
      </c>
    </row>
    <row r="67" spans="2:5">
      <c r="B67" s="2358" t="s">
        <v>40</v>
      </c>
      <c r="C67" s="2359" t="s">
        <v>66</v>
      </c>
      <c r="D67" s="2381">
        <v>526429.51</v>
      </c>
      <c r="E67" s="2382">
        <v>1</v>
      </c>
    </row>
    <row r="68" spans="2:5">
      <c r="B68" s="2358" t="s">
        <v>277</v>
      </c>
      <c r="C68" s="2359" t="s">
        <v>278</v>
      </c>
      <c r="D68" s="2383">
        <v>526429.51</v>
      </c>
      <c r="E68" s="2384">
        <v>1</v>
      </c>
    </row>
    <row r="69" spans="2:5">
      <c r="B69" s="2358" t="s">
        <v>279</v>
      </c>
      <c r="C69" s="2359" t="s">
        <v>280</v>
      </c>
      <c r="D69" s="2373">
        <v>0</v>
      </c>
      <c r="E69" s="2374">
        <v>0</v>
      </c>
    </row>
    <row r="70" spans="2:5">
      <c r="B70" s="2358" t="s">
        <v>281</v>
      </c>
      <c r="C70" s="2359" t="s">
        <v>282</v>
      </c>
      <c r="D70" s="2373">
        <v>0</v>
      </c>
      <c r="E70" s="2374">
        <v>0</v>
      </c>
    </row>
    <row r="71" spans="2:5">
      <c r="B71" s="2358" t="s">
        <v>283</v>
      </c>
      <c r="C71" s="2359" t="s">
        <v>284</v>
      </c>
      <c r="D71" s="2373">
        <v>0</v>
      </c>
      <c r="E71" s="2374">
        <v>0</v>
      </c>
    </row>
    <row r="72" spans="2:5" ht="25.5">
      <c r="B72" s="2358" t="s">
        <v>42</v>
      </c>
      <c r="C72" s="2359" t="s">
        <v>67</v>
      </c>
      <c r="D72" s="2373">
        <v>0</v>
      </c>
      <c r="E72" s="2374">
        <v>0</v>
      </c>
    </row>
    <row r="73" spans="2:5">
      <c r="B73" s="2358" t="s">
        <v>285</v>
      </c>
      <c r="C73" s="2359" t="s">
        <v>286</v>
      </c>
      <c r="D73" s="2373">
        <v>0</v>
      </c>
      <c r="E73" s="2374">
        <v>0</v>
      </c>
    </row>
    <row r="74" spans="2:5">
      <c r="B74" s="2358" t="s">
        <v>287</v>
      </c>
      <c r="C74" s="2359" t="s">
        <v>288</v>
      </c>
      <c r="D74" s="2373">
        <v>0</v>
      </c>
      <c r="E74" s="2374">
        <v>0</v>
      </c>
    </row>
    <row r="75" spans="2:5">
      <c r="B75" s="2358" t="s">
        <v>289</v>
      </c>
      <c r="C75" s="2359" t="s">
        <v>290</v>
      </c>
      <c r="D75" s="2371">
        <v>0</v>
      </c>
      <c r="E75" s="2374">
        <v>0</v>
      </c>
    </row>
    <row r="76" spans="2:5">
      <c r="B76" s="2358" t="s">
        <v>291</v>
      </c>
      <c r="C76" s="2359" t="s">
        <v>292</v>
      </c>
      <c r="D76" s="2373">
        <v>0</v>
      </c>
      <c r="E76" s="2374">
        <v>0</v>
      </c>
    </row>
    <row r="77" spans="2:5">
      <c r="B77" s="2358" t="s">
        <v>293</v>
      </c>
      <c r="C77" s="2359" t="s">
        <v>294</v>
      </c>
      <c r="D77" s="2373">
        <v>0</v>
      </c>
      <c r="E77" s="2374">
        <v>0</v>
      </c>
    </row>
    <row r="78" spans="2:5">
      <c r="B78" s="2358" t="s">
        <v>68</v>
      </c>
      <c r="C78" s="2359" t="s">
        <v>69</v>
      </c>
      <c r="D78" s="2373">
        <v>0</v>
      </c>
      <c r="E78" s="2374">
        <v>0</v>
      </c>
    </row>
    <row r="79" spans="2:5">
      <c r="B79" s="2346" t="s">
        <v>70</v>
      </c>
      <c r="C79" s="2347" t="s">
        <v>71</v>
      </c>
      <c r="D79" s="2371">
        <v>0</v>
      </c>
      <c r="E79" s="2372">
        <v>0</v>
      </c>
    </row>
    <row r="80" spans="2:5">
      <c r="B80" s="2346" t="s">
        <v>295</v>
      </c>
      <c r="C80" s="2347" t="s">
        <v>296</v>
      </c>
      <c r="D80" s="2371">
        <v>0</v>
      </c>
      <c r="E80" s="2372">
        <v>0</v>
      </c>
    </row>
    <row r="81" spans="2:5">
      <c r="B81" s="2346" t="s">
        <v>297</v>
      </c>
      <c r="C81" s="2347" t="s">
        <v>298</v>
      </c>
      <c r="D81" s="2371">
        <v>0</v>
      </c>
      <c r="E81" s="2372">
        <v>0</v>
      </c>
    </row>
    <row r="82" spans="2:5">
      <c r="B82" s="2346" t="s">
        <v>299</v>
      </c>
      <c r="C82" s="2347" t="s">
        <v>300</v>
      </c>
      <c r="D82" s="2371">
        <v>0</v>
      </c>
      <c r="E82" s="2372">
        <v>0</v>
      </c>
    </row>
    <row r="83" spans="2:5">
      <c r="B83" s="2346" t="s">
        <v>301</v>
      </c>
      <c r="C83" s="2347" t="s">
        <v>302</v>
      </c>
      <c r="D83" s="2371">
        <v>0</v>
      </c>
      <c r="E83" s="2372">
        <v>0</v>
      </c>
    </row>
    <row r="84" spans="2:5">
      <c r="B84" s="2346" t="s">
        <v>72</v>
      </c>
      <c r="C84" s="2347" t="s">
        <v>73</v>
      </c>
      <c r="D84" s="2371">
        <v>0</v>
      </c>
      <c r="E84" s="2372">
        <v>0</v>
      </c>
    </row>
    <row r="85" spans="2:5">
      <c r="B85" s="2346" t="s">
        <v>74</v>
      </c>
      <c r="C85" s="2347" t="s">
        <v>75</v>
      </c>
      <c r="D85" s="2371">
        <v>0</v>
      </c>
      <c r="E85" s="2372">
        <v>0</v>
      </c>
    </row>
    <row r="86" spans="2:5" ht="13.5" thickBot="1">
      <c r="B86" s="2360" t="s">
        <v>76</v>
      </c>
      <c r="C86" s="2361" t="s">
        <v>77</v>
      </c>
      <c r="D86" s="2375">
        <v>0</v>
      </c>
      <c r="E86" s="2376">
        <v>0</v>
      </c>
    </row>
    <row r="87" spans="2:5" ht="26.25" thickBot="1">
      <c r="B87" s="2362" t="s">
        <v>32</v>
      </c>
      <c r="C87" s="2363" t="s">
        <v>78</v>
      </c>
      <c r="D87" s="2364">
        <v>0</v>
      </c>
      <c r="E87" s="2365">
        <v>0</v>
      </c>
    </row>
    <row r="88" spans="2:5" ht="13.5" thickBot="1">
      <c r="B88" s="2343" t="s">
        <v>79</v>
      </c>
      <c r="C88" s="2344" t="s">
        <v>80</v>
      </c>
      <c r="D88" s="2345">
        <v>0</v>
      </c>
      <c r="E88" s="2366">
        <v>0</v>
      </c>
    </row>
    <row r="89" spans="2:5" ht="13.5" thickBot="1">
      <c r="B89" s="2343" t="s">
        <v>81</v>
      </c>
      <c r="C89" s="2344" t="s">
        <v>82</v>
      </c>
      <c r="D89" s="2345">
        <v>0</v>
      </c>
      <c r="E89" s="2367">
        <v>0</v>
      </c>
    </row>
    <row r="90" spans="2:5" ht="13.5" thickBot="1">
      <c r="B90" s="2343" t="s">
        <v>83</v>
      </c>
      <c r="C90" s="2344" t="s">
        <v>84</v>
      </c>
      <c r="D90" s="2345">
        <v>0</v>
      </c>
      <c r="E90" s="2368">
        <v>0</v>
      </c>
    </row>
    <row r="91" spans="2:5">
      <c r="B91" s="2343" t="s">
        <v>85</v>
      </c>
      <c r="C91" s="2344" t="s">
        <v>86</v>
      </c>
      <c r="D91" s="2388">
        <v>526429.51</v>
      </c>
      <c r="E91" s="2409">
        <v>1</v>
      </c>
    </row>
    <row r="92" spans="2:5">
      <c r="B92" s="2346" t="s">
        <v>5</v>
      </c>
      <c r="C92" s="2347" t="s">
        <v>87</v>
      </c>
      <c r="D92" s="2414">
        <v>526429.51</v>
      </c>
      <c r="E92" s="2415">
        <v>1</v>
      </c>
    </row>
    <row r="93" spans="2:5">
      <c r="B93" s="2346" t="s">
        <v>7</v>
      </c>
      <c r="C93" s="2347" t="s">
        <v>88</v>
      </c>
      <c r="D93" s="2371">
        <v>0</v>
      </c>
      <c r="E93" s="2372">
        <v>0</v>
      </c>
    </row>
    <row r="94" spans="2:5" ht="13.5" thickBot="1">
      <c r="B94" s="2348" t="s">
        <v>9</v>
      </c>
      <c r="C94" s="2349" t="s">
        <v>89</v>
      </c>
      <c r="D94" s="2377">
        <v>0</v>
      </c>
      <c r="E94" s="2378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G94"/>
  <sheetViews>
    <sheetView topLeftCell="A65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147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2007.46</v>
      </c>
      <c r="E9" s="23">
        <f>E10+E11+E12+E13</f>
        <v>14171.95</v>
      </c>
    </row>
    <row r="10" spans="2:5">
      <c r="B10" s="14" t="s">
        <v>5</v>
      </c>
      <c r="C10" s="93" t="s">
        <v>6</v>
      </c>
      <c r="D10" s="175">
        <v>2007.46</v>
      </c>
      <c r="E10" s="226">
        <v>14171.95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2007.46</v>
      </c>
      <c r="E20" s="229">
        <f>E9-E16</f>
        <v>14171.95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2569.39</v>
      </c>
      <c r="E24" s="23">
        <f>D20</f>
        <v>2007.46</v>
      </c>
    </row>
    <row r="25" spans="2:7">
      <c r="B25" s="21" t="s">
        <v>25</v>
      </c>
      <c r="C25" s="22" t="s">
        <v>26</v>
      </c>
      <c r="D25" s="95">
        <v>-506.69</v>
      </c>
      <c r="E25" s="110">
        <v>14481.98</v>
      </c>
      <c r="G25" s="92"/>
    </row>
    <row r="26" spans="2:7">
      <c r="B26" s="24" t="s">
        <v>27</v>
      </c>
      <c r="C26" s="25" t="s">
        <v>28</v>
      </c>
      <c r="D26" s="96">
        <v>1390.91</v>
      </c>
      <c r="E26" s="111">
        <v>40532.339999999997</v>
      </c>
    </row>
    <row r="27" spans="2:7">
      <c r="B27" s="26" t="s">
        <v>5</v>
      </c>
      <c r="C27" s="15" t="s">
        <v>29</v>
      </c>
      <c r="D27" s="175">
        <v>324.49</v>
      </c>
      <c r="E27" s="231">
        <v>36117.800000000003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1066.42</v>
      </c>
      <c r="E29" s="231">
        <v>4414.54</v>
      </c>
    </row>
    <row r="30" spans="2:7">
      <c r="B30" s="24" t="s">
        <v>32</v>
      </c>
      <c r="C30" s="27" t="s">
        <v>33</v>
      </c>
      <c r="D30" s="96">
        <v>1897.6</v>
      </c>
      <c r="E30" s="111">
        <v>26050.359999999997</v>
      </c>
    </row>
    <row r="31" spans="2:7">
      <c r="B31" s="26" t="s">
        <v>5</v>
      </c>
      <c r="C31" s="15" t="s">
        <v>34</v>
      </c>
      <c r="D31" s="175">
        <v>858.13</v>
      </c>
      <c r="E31" s="231"/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25.99</v>
      </c>
      <c r="E33" s="231">
        <v>27.3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48.22</v>
      </c>
      <c r="E35" s="231">
        <v>145.63999999999999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965.26</v>
      </c>
      <c r="E37" s="231">
        <v>25877.42</v>
      </c>
      <c r="G37" s="92"/>
    </row>
    <row r="38" spans="2:7">
      <c r="B38" s="21" t="s">
        <v>44</v>
      </c>
      <c r="C38" s="22" t="s">
        <v>45</v>
      </c>
      <c r="D38" s="95">
        <v>-55.24</v>
      </c>
      <c r="E38" s="23">
        <v>-2317.4899999999998</v>
      </c>
    </row>
    <row r="39" spans="2:7" ht="13.5" thickBot="1">
      <c r="B39" s="30" t="s">
        <v>46</v>
      </c>
      <c r="C39" s="31" t="s">
        <v>47</v>
      </c>
      <c r="D39" s="97">
        <v>2007.4599999999998</v>
      </c>
      <c r="E39" s="242">
        <f>E24+E25+E38</f>
        <v>14171.949999999999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6.6974</v>
      </c>
      <c r="E44" s="144">
        <v>5.3182</v>
      </c>
    </row>
    <row r="45" spans="2:7" ht="13.5" thickBot="1">
      <c r="B45" s="41" t="s">
        <v>7</v>
      </c>
      <c r="C45" s="49" t="s">
        <v>52</v>
      </c>
      <c r="D45" s="143">
        <v>5.3182</v>
      </c>
      <c r="E45" s="148">
        <v>41.463900000000002</v>
      </c>
    </row>
    <row r="46" spans="2:7">
      <c r="B46" s="36" t="s">
        <v>32</v>
      </c>
      <c r="C46" s="47" t="s">
        <v>53</v>
      </c>
      <c r="D46" s="206"/>
      <c r="E46" s="149"/>
    </row>
    <row r="47" spans="2:7">
      <c r="B47" s="39" t="s">
        <v>5</v>
      </c>
      <c r="C47" s="48" t="s">
        <v>51</v>
      </c>
      <c r="D47" s="160">
        <v>383.64</v>
      </c>
      <c r="E47" s="150">
        <v>377.47</v>
      </c>
    </row>
    <row r="48" spans="2:7">
      <c r="B48" s="39" t="s">
        <v>7</v>
      </c>
      <c r="C48" s="48" t="s">
        <v>54</v>
      </c>
      <c r="D48" s="160">
        <v>360.41</v>
      </c>
      <c r="E48" s="154">
        <v>322.05</v>
      </c>
    </row>
    <row r="49" spans="2:5">
      <c r="B49" s="39" t="s">
        <v>9</v>
      </c>
      <c r="C49" s="48" t="s">
        <v>55</v>
      </c>
      <c r="D49" s="160">
        <v>394.93</v>
      </c>
      <c r="E49" s="154">
        <v>412.99</v>
      </c>
    </row>
    <row r="50" spans="2:5" ht="13.5" thickBot="1">
      <c r="B50" s="41" t="s">
        <v>11</v>
      </c>
      <c r="C50" s="49" t="s">
        <v>52</v>
      </c>
      <c r="D50" s="143">
        <v>377.47</v>
      </c>
      <c r="E50" s="152">
        <v>341.79</v>
      </c>
    </row>
    <row r="51" spans="2:5" ht="13.5" thickBot="1">
      <c r="B51" s="32"/>
      <c r="C51" s="33"/>
      <c r="D51" s="153"/>
      <c r="E51" s="153"/>
    </row>
    <row r="52" spans="2:5" ht="16.5" thickBot="1">
      <c r="B52" s="2393"/>
      <c r="C52" s="2394" t="s">
        <v>56</v>
      </c>
      <c r="D52" s="2395"/>
      <c r="E52" s="2385"/>
    </row>
    <row r="53" spans="2:5" ht="23.25" customHeight="1" thickBot="1">
      <c r="B53" s="6368" t="s">
        <v>57</v>
      </c>
      <c r="C53" s="6369"/>
      <c r="D53" s="2396" t="s">
        <v>58</v>
      </c>
      <c r="E53" s="2397" t="s">
        <v>59</v>
      </c>
    </row>
    <row r="54" spans="2:5" ht="13.5" thickBot="1">
      <c r="B54" s="2398" t="s">
        <v>27</v>
      </c>
      <c r="C54" s="2387" t="s">
        <v>60</v>
      </c>
      <c r="D54" s="2422">
        <v>14171.95</v>
      </c>
      <c r="E54" s="2423">
        <v>1</v>
      </c>
    </row>
    <row r="55" spans="2:5" ht="25.5">
      <c r="B55" s="2399" t="s">
        <v>5</v>
      </c>
      <c r="C55" s="2400" t="s">
        <v>61</v>
      </c>
      <c r="D55" s="2412">
        <v>0</v>
      </c>
      <c r="E55" s="2413">
        <v>0</v>
      </c>
    </row>
    <row r="56" spans="2:5">
      <c r="B56" s="2389" t="s">
        <v>268</v>
      </c>
      <c r="C56" s="245" t="s">
        <v>269</v>
      </c>
      <c r="D56" s="2414">
        <v>0</v>
      </c>
      <c r="E56" s="2415">
        <v>0</v>
      </c>
    </row>
    <row r="57" spans="2:5">
      <c r="B57" s="246" t="s">
        <v>270</v>
      </c>
      <c r="C57" s="245" t="s">
        <v>271</v>
      </c>
      <c r="D57" s="2414">
        <v>0</v>
      </c>
      <c r="E57" s="2415">
        <v>0</v>
      </c>
    </row>
    <row r="58" spans="2:5">
      <c r="B58" s="246" t="s">
        <v>272</v>
      </c>
      <c r="C58" s="245" t="s">
        <v>273</v>
      </c>
      <c r="D58" s="247">
        <v>0</v>
      </c>
      <c r="E58" s="2415">
        <v>0</v>
      </c>
    </row>
    <row r="59" spans="2:5" ht="25.5">
      <c r="B59" s="2389" t="s">
        <v>7</v>
      </c>
      <c r="C59" s="2390" t="s">
        <v>62</v>
      </c>
      <c r="D59" s="2414">
        <v>0</v>
      </c>
      <c r="E59" s="2415">
        <v>0</v>
      </c>
    </row>
    <row r="60" spans="2:5">
      <c r="B60" s="2389" t="s">
        <v>9</v>
      </c>
      <c r="C60" s="2390" t="s">
        <v>63</v>
      </c>
      <c r="D60" s="2414">
        <v>0</v>
      </c>
      <c r="E60" s="2415">
        <v>0</v>
      </c>
    </row>
    <row r="61" spans="2:5" ht="24" customHeight="1">
      <c r="B61" s="2389" t="s">
        <v>274</v>
      </c>
      <c r="C61" s="2390" t="s">
        <v>275</v>
      </c>
      <c r="D61" s="2414">
        <v>0</v>
      </c>
      <c r="E61" s="2415">
        <v>0</v>
      </c>
    </row>
    <row r="62" spans="2:5">
      <c r="B62" s="2389" t="s">
        <v>276</v>
      </c>
      <c r="C62" s="2390" t="s">
        <v>16</v>
      </c>
      <c r="D62" s="2414">
        <v>0</v>
      </c>
      <c r="E62" s="2415">
        <v>0</v>
      </c>
    </row>
    <row r="63" spans="2:5">
      <c r="B63" s="2389" t="s">
        <v>11</v>
      </c>
      <c r="C63" s="2390" t="s">
        <v>64</v>
      </c>
      <c r="D63" s="2414">
        <v>0</v>
      </c>
      <c r="E63" s="2415">
        <v>0</v>
      </c>
    </row>
    <row r="64" spans="2:5">
      <c r="B64" s="2389" t="s">
        <v>13</v>
      </c>
      <c r="C64" s="2390" t="s">
        <v>275</v>
      </c>
      <c r="D64" s="2414">
        <v>0</v>
      </c>
      <c r="E64" s="2415">
        <v>0</v>
      </c>
    </row>
    <row r="65" spans="2:5">
      <c r="B65" s="2389" t="s">
        <v>15</v>
      </c>
      <c r="C65" s="2390" t="s">
        <v>16</v>
      </c>
      <c r="D65" s="2414">
        <v>0</v>
      </c>
      <c r="E65" s="2415">
        <v>0</v>
      </c>
    </row>
    <row r="66" spans="2:5">
      <c r="B66" s="2389" t="s">
        <v>38</v>
      </c>
      <c r="C66" s="2390" t="s">
        <v>65</v>
      </c>
      <c r="D66" s="2414">
        <v>0</v>
      </c>
      <c r="E66" s="2415">
        <v>0</v>
      </c>
    </row>
    <row r="67" spans="2:5">
      <c r="B67" s="2401" t="s">
        <v>40</v>
      </c>
      <c r="C67" s="2402" t="s">
        <v>66</v>
      </c>
      <c r="D67" s="2424">
        <v>14171.95</v>
      </c>
      <c r="E67" s="2425">
        <v>1</v>
      </c>
    </row>
    <row r="68" spans="2:5">
      <c r="B68" s="2401" t="s">
        <v>277</v>
      </c>
      <c r="C68" s="2402" t="s">
        <v>278</v>
      </c>
      <c r="D68" s="2426">
        <v>14171.95</v>
      </c>
      <c r="E68" s="2427">
        <v>1</v>
      </c>
    </row>
    <row r="69" spans="2:5">
      <c r="B69" s="2401" t="s">
        <v>279</v>
      </c>
      <c r="C69" s="2402" t="s">
        <v>280</v>
      </c>
      <c r="D69" s="2416">
        <v>0</v>
      </c>
      <c r="E69" s="2417">
        <v>0</v>
      </c>
    </row>
    <row r="70" spans="2:5">
      <c r="B70" s="2401" t="s">
        <v>281</v>
      </c>
      <c r="C70" s="2402" t="s">
        <v>282</v>
      </c>
      <c r="D70" s="2416">
        <v>0</v>
      </c>
      <c r="E70" s="2417">
        <v>0</v>
      </c>
    </row>
    <row r="71" spans="2:5">
      <c r="B71" s="2401" t="s">
        <v>283</v>
      </c>
      <c r="C71" s="2402" t="s">
        <v>284</v>
      </c>
      <c r="D71" s="2416">
        <v>0</v>
      </c>
      <c r="E71" s="2417">
        <v>0</v>
      </c>
    </row>
    <row r="72" spans="2:5" ht="25.5">
      <c r="B72" s="2401" t="s">
        <v>42</v>
      </c>
      <c r="C72" s="2402" t="s">
        <v>67</v>
      </c>
      <c r="D72" s="2416">
        <v>0</v>
      </c>
      <c r="E72" s="2417">
        <v>0</v>
      </c>
    </row>
    <row r="73" spans="2:5">
      <c r="B73" s="2401" t="s">
        <v>285</v>
      </c>
      <c r="C73" s="2402" t="s">
        <v>286</v>
      </c>
      <c r="D73" s="2416">
        <v>0</v>
      </c>
      <c r="E73" s="2417">
        <v>0</v>
      </c>
    </row>
    <row r="74" spans="2:5">
      <c r="B74" s="2401" t="s">
        <v>287</v>
      </c>
      <c r="C74" s="2402" t="s">
        <v>288</v>
      </c>
      <c r="D74" s="2416">
        <v>0</v>
      </c>
      <c r="E74" s="2417">
        <v>0</v>
      </c>
    </row>
    <row r="75" spans="2:5">
      <c r="B75" s="2401" t="s">
        <v>289</v>
      </c>
      <c r="C75" s="2402" t="s">
        <v>290</v>
      </c>
      <c r="D75" s="2414">
        <v>0</v>
      </c>
      <c r="E75" s="2417">
        <v>0</v>
      </c>
    </row>
    <row r="76" spans="2:5">
      <c r="B76" s="2401" t="s">
        <v>291</v>
      </c>
      <c r="C76" s="2402" t="s">
        <v>292</v>
      </c>
      <c r="D76" s="2416">
        <v>0</v>
      </c>
      <c r="E76" s="2417">
        <v>0</v>
      </c>
    </row>
    <row r="77" spans="2:5">
      <c r="B77" s="2401" t="s">
        <v>293</v>
      </c>
      <c r="C77" s="2402" t="s">
        <v>294</v>
      </c>
      <c r="D77" s="2416">
        <v>0</v>
      </c>
      <c r="E77" s="2417">
        <v>0</v>
      </c>
    </row>
    <row r="78" spans="2:5">
      <c r="B78" s="2401" t="s">
        <v>68</v>
      </c>
      <c r="C78" s="2402" t="s">
        <v>69</v>
      </c>
      <c r="D78" s="2416">
        <v>0</v>
      </c>
      <c r="E78" s="2417">
        <v>0</v>
      </c>
    </row>
    <row r="79" spans="2:5">
      <c r="B79" s="2389" t="s">
        <v>70</v>
      </c>
      <c r="C79" s="2390" t="s">
        <v>71</v>
      </c>
      <c r="D79" s="2414">
        <v>0</v>
      </c>
      <c r="E79" s="2415">
        <v>0</v>
      </c>
    </row>
    <row r="80" spans="2:5">
      <c r="B80" s="2389" t="s">
        <v>295</v>
      </c>
      <c r="C80" s="2390" t="s">
        <v>296</v>
      </c>
      <c r="D80" s="2414">
        <v>0</v>
      </c>
      <c r="E80" s="2415">
        <v>0</v>
      </c>
    </row>
    <row r="81" spans="2:5">
      <c r="B81" s="2389" t="s">
        <v>297</v>
      </c>
      <c r="C81" s="2390" t="s">
        <v>298</v>
      </c>
      <c r="D81" s="2414">
        <v>0</v>
      </c>
      <c r="E81" s="2415">
        <v>0</v>
      </c>
    </row>
    <row r="82" spans="2:5">
      <c r="B82" s="2389" t="s">
        <v>299</v>
      </c>
      <c r="C82" s="2390" t="s">
        <v>300</v>
      </c>
      <c r="D82" s="2414">
        <v>0</v>
      </c>
      <c r="E82" s="2415">
        <v>0</v>
      </c>
    </row>
    <row r="83" spans="2:5">
      <c r="B83" s="2389" t="s">
        <v>301</v>
      </c>
      <c r="C83" s="2390" t="s">
        <v>302</v>
      </c>
      <c r="D83" s="2414">
        <v>0</v>
      </c>
      <c r="E83" s="2415">
        <v>0</v>
      </c>
    </row>
    <row r="84" spans="2:5">
      <c r="B84" s="2389" t="s">
        <v>72</v>
      </c>
      <c r="C84" s="2390" t="s">
        <v>73</v>
      </c>
      <c r="D84" s="2414">
        <v>0</v>
      </c>
      <c r="E84" s="2415">
        <v>0</v>
      </c>
    </row>
    <row r="85" spans="2:5">
      <c r="B85" s="2389" t="s">
        <v>74</v>
      </c>
      <c r="C85" s="2390" t="s">
        <v>75</v>
      </c>
      <c r="D85" s="2414">
        <v>0</v>
      </c>
      <c r="E85" s="2415">
        <v>0</v>
      </c>
    </row>
    <row r="86" spans="2:5" ht="13.5" thickBot="1">
      <c r="B86" s="2403" t="s">
        <v>76</v>
      </c>
      <c r="C86" s="2404" t="s">
        <v>77</v>
      </c>
      <c r="D86" s="2418">
        <v>0</v>
      </c>
      <c r="E86" s="2419">
        <v>0</v>
      </c>
    </row>
    <row r="87" spans="2:5" ht="26.25" thickBot="1">
      <c r="B87" s="2405" t="s">
        <v>32</v>
      </c>
      <c r="C87" s="2406" t="s">
        <v>78</v>
      </c>
      <c r="D87" s="2407">
        <v>0</v>
      </c>
      <c r="E87" s="2408">
        <v>0</v>
      </c>
    </row>
    <row r="88" spans="2:5" ht="13.5" thickBot="1">
      <c r="B88" s="2386" t="s">
        <v>79</v>
      </c>
      <c r="C88" s="2387" t="s">
        <v>80</v>
      </c>
      <c r="D88" s="2388">
        <v>0</v>
      </c>
      <c r="E88" s="2409">
        <v>0</v>
      </c>
    </row>
    <row r="89" spans="2:5" ht="13.5" thickBot="1">
      <c r="B89" s="2386" t="s">
        <v>81</v>
      </c>
      <c r="C89" s="2387" t="s">
        <v>82</v>
      </c>
      <c r="D89" s="2388">
        <v>0</v>
      </c>
      <c r="E89" s="2410">
        <v>0</v>
      </c>
    </row>
    <row r="90" spans="2:5" ht="13.5" thickBot="1">
      <c r="B90" s="2386" t="s">
        <v>83</v>
      </c>
      <c r="C90" s="2387" t="s">
        <v>84</v>
      </c>
      <c r="D90" s="2388">
        <v>0</v>
      </c>
      <c r="E90" s="2411">
        <v>0</v>
      </c>
    </row>
    <row r="91" spans="2:5">
      <c r="B91" s="2386" t="s">
        <v>85</v>
      </c>
      <c r="C91" s="2387" t="s">
        <v>86</v>
      </c>
      <c r="D91" s="2431">
        <v>14171.95</v>
      </c>
      <c r="E91" s="2452">
        <v>1</v>
      </c>
    </row>
    <row r="92" spans="2:5">
      <c r="B92" s="2389" t="s">
        <v>5</v>
      </c>
      <c r="C92" s="2390" t="s">
        <v>87</v>
      </c>
      <c r="D92" s="2457">
        <v>14171.95</v>
      </c>
      <c r="E92" s="2458">
        <v>1</v>
      </c>
    </row>
    <row r="93" spans="2:5">
      <c r="B93" s="2389" t="s">
        <v>7</v>
      </c>
      <c r="C93" s="2390" t="s">
        <v>88</v>
      </c>
      <c r="D93" s="2414">
        <v>0</v>
      </c>
      <c r="E93" s="2415">
        <v>0</v>
      </c>
    </row>
    <row r="94" spans="2:5" ht="13.5" thickBot="1">
      <c r="B94" s="2391" t="s">
        <v>9</v>
      </c>
      <c r="C94" s="2392" t="s">
        <v>89</v>
      </c>
      <c r="D94" s="2420">
        <v>0</v>
      </c>
      <c r="E94" s="2421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>
  <dimension ref="A1:G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7109375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149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151683.56</v>
      </c>
      <c r="E9" s="23">
        <f>E10+E11+E12+E13</f>
        <v>155601.31</v>
      </c>
    </row>
    <row r="10" spans="2:5">
      <c r="B10" s="14" t="s">
        <v>5</v>
      </c>
      <c r="C10" s="93" t="s">
        <v>6</v>
      </c>
      <c r="D10" s="175">
        <v>151683.56</v>
      </c>
      <c r="E10" s="226">
        <v>155601.31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151683.56</v>
      </c>
      <c r="E20" s="229">
        <f>E9-E16</f>
        <v>155601.31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314880.90999999997</v>
      </c>
      <c r="E24" s="23">
        <f>D20</f>
        <v>151683.56</v>
      </c>
    </row>
    <row r="25" spans="2:7">
      <c r="B25" s="21" t="s">
        <v>25</v>
      </c>
      <c r="C25" s="22" t="s">
        <v>26</v>
      </c>
      <c r="D25" s="95">
        <v>-105896.04000000001</v>
      </c>
      <c r="E25" s="110">
        <v>4338.6099999999997</v>
      </c>
      <c r="F25" s="50"/>
      <c r="G25" s="92"/>
    </row>
    <row r="26" spans="2:7">
      <c r="B26" s="24" t="s">
        <v>27</v>
      </c>
      <c r="C26" s="25" t="s">
        <v>28</v>
      </c>
      <c r="D26" s="96">
        <v>160474.13999999998</v>
      </c>
      <c r="E26" s="111">
        <v>208364.83000000002</v>
      </c>
    </row>
    <row r="27" spans="2:7">
      <c r="B27" s="26" t="s">
        <v>5</v>
      </c>
      <c r="C27" s="15" t="s">
        <v>29</v>
      </c>
      <c r="D27" s="175">
        <v>109169.68</v>
      </c>
      <c r="E27" s="231">
        <v>147197.38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51304.46</v>
      </c>
      <c r="E29" s="231">
        <v>61167.45</v>
      </c>
    </row>
    <row r="30" spans="2:7">
      <c r="B30" s="24" t="s">
        <v>32</v>
      </c>
      <c r="C30" s="27" t="s">
        <v>33</v>
      </c>
      <c r="D30" s="96">
        <v>266370.18</v>
      </c>
      <c r="E30" s="111">
        <v>204026.22</v>
      </c>
    </row>
    <row r="31" spans="2:7">
      <c r="B31" s="26" t="s">
        <v>5</v>
      </c>
      <c r="C31" s="15" t="s">
        <v>34</v>
      </c>
      <c r="D31" s="175">
        <v>10716.91</v>
      </c>
      <c r="E31" s="231">
        <v>124091.61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522.39</v>
      </c>
      <c r="E33" s="231">
        <v>623.5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6768.51</v>
      </c>
      <c r="E35" s="231">
        <v>2796.66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248362.37</v>
      </c>
      <c r="E37" s="231">
        <v>76514.45</v>
      </c>
      <c r="G37" s="92"/>
    </row>
    <row r="38" spans="2:7">
      <c r="B38" s="21" t="s">
        <v>44</v>
      </c>
      <c r="C38" s="22" t="s">
        <v>45</v>
      </c>
      <c r="D38" s="95">
        <v>-57301.31</v>
      </c>
      <c r="E38" s="23">
        <v>-420.86</v>
      </c>
    </row>
    <row r="39" spans="2:7" ht="13.5" thickBot="1">
      <c r="B39" s="30" t="s">
        <v>46</v>
      </c>
      <c r="C39" s="31" t="s">
        <v>47</v>
      </c>
      <c r="D39" s="97">
        <v>151683.55999999997</v>
      </c>
      <c r="E39" s="242">
        <f>E24+E25+E38</f>
        <v>155601.31</v>
      </c>
      <c r="F39" s="99"/>
    </row>
    <row r="40" spans="2:7" ht="13.5" thickBot="1">
      <c r="B40" s="32"/>
      <c r="C40" s="33"/>
      <c r="D40" s="153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98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1232.2659000000001</v>
      </c>
      <c r="E44" s="144">
        <v>683.65959999999995</v>
      </c>
    </row>
    <row r="45" spans="2:7" ht="13.5" thickBot="1">
      <c r="B45" s="41" t="s">
        <v>7</v>
      </c>
      <c r="C45" s="49" t="s">
        <v>52</v>
      </c>
      <c r="D45" s="143">
        <v>683.65959999999995</v>
      </c>
      <c r="E45" s="148">
        <v>689.63040000000001</v>
      </c>
    </row>
    <row r="46" spans="2:7">
      <c r="B46" s="36" t="s">
        <v>32</v>
      </c>
      <c r="C46" s="47" t="s">
        <v>53</v>
      </c>
      <c r="D46" s="206"/>
      <c r="E46" s="149"/>
    </row>
    <row r="47" spans="2:7">
      <c r="B47" s="39" t="s">
        <v>5</v>
      </c>
      <c r="C47" s="48" t="s">
        <v>51</v>
      </c>
      <c r="D47" s="160">
        <v>255.53</v>
      </c>
      <c r="E47" s="150">
        <v>221.87</v>
      </c>
    </row>
    <row r="48" spans="2:7">
      <c r="B48" s="39" t="s">
        <v>7</v>
      </c>
      <c r="C48" s="48" t="s">
        <v>54</v>
      </c>
      <c r="D48" s="160">
        <v>220.58</v>
      </c>
      <c r="E48" s="154">
        <v>213.86</v>
      </c>
    </row>
    <row r="49" spans="2:5">
      <c r="B49" s="39" t="s">
        <v>9</v>
      </c>
      <c r="C49" s="48" t="s">
        <v>55</v>
      </c>
      <c r="D49" s="160">
        <v>271.89</v>
      </c>
      <c r="E49" s="154">
        <v>255.7</v>
      </c>
    </row>
    <row r="50" spans="2:5" ht="13.5" thickBot="1">
      <c r="B50" s="41" t="s">
        <v>11</v>
      </c>
      <c r="C50" s="49" t="s">
        <v>52</v>
      </c>
      <c r="D50" s="143">
        <v>221.87</v>
      </c>
      <c r="E50" s="152">
        <v>225.63</v>
      </c>
    </row>
    <row r="51" spans="2:5" ht="13.5" thickBot="1">
      <c r="B51" s="32"/>
      <c r="C51" s="33"/>
      <c r="D51" s="153"/>
      <c r="E51" s="153"/>
    </row>
    <row r="52" spans="2:5" ht="16.5" thickBot="1">
      <c r="B52" s="2436"/>
      <c r="C52" s="2437" t="s">
        <v>56</v>
      </c>
      <c r="D52" s="2438"/>
      <c r="E52" s="2428"/>
    </row>
    <row r="53" spans="2:5" ht="23.25" customHeight="1" thickBot="1">
      <c r="B53" s="6368" t="s">
        <v>57</v>
      </c>
      <c r="C53" s="6369"/>
      <c r="D53" s="2439" t="s">
        <v>58</v>
      </c>
      <c r="E53" s="2440" t="s">
        <v>59</v>
      </c>
    </row>
    <row r="54" spans="2:5" ht="13.5" thickBot="1">
      <c r="B54" s="2441" t="s">
        <v>27</v>
      </c>
      <c r="C54" s="2430" t="s">
        <v>60</v>
      </c>
      <c r="D54" s="2465">
        <v>155601.31</v>
      </c>
      <c r="E54" s="2466">
        <v>1</v>
      </c>
    </row>
    <row r="55" spans="2:5" ht="25.5">
      <c r="B55" s="2442" t="s">
        <v>5</v>
      </c>
      <c r="C55" s="2443" t="s">
        <v>61</v>
      </c>
      <c r="D55" s="2455">
        <v>0</v>
      </c>
      <c r="E55" s="2456">
        <v>0</v>
      </c>
    </row>
    <row r="56" spans="2:5">
      <c r="B56" s="2432" t="s">
        <v>268</v>
      </c>
      <c r="C56" s="245" t="s">
        <v>269</v>
      </c>
      <c r="D56" s="2457">
        <v>0</v>
      </c>
      <c r="E56" s="2458">
        <v>0</v>
      </c>
    </row>
    <row r="57" spans="2:5">
      <c r="B57" s="246" t="s">
        <v>270</v>
      </c>
      <c r="C57" s="245" t="s">
        <v>271</v>
      </c>
      <c r="D57" s="2457">
        <v>0</v>
      </c>
      <c r="E57" s="2458">
        <v>0</v>
      </c>
    </row>
    <row r="58" spans="2:5">
      <c r="B58" s="246" t="s">
        <v>272</v>
      </c>
      <c r="C58" s="245" t="s">
        <v>273</v>
      </c>
      <c r="D58" s="247">
        <v>0</v>
      </c>
      <c r="E58" s="2458">
        <v>0</v>
      </c>
    </row>
    <row r="59" spans="2:5" ht="25.5">
      <c r="B59" s="2432" t="s">
        <v>7</v>
      </c>
      <c r="C59" s="2433" t="s">
        <v>62</v>
      </c>
      <c r="D59" s="2457">
        <v>0</v>
      </c>
      <c r="E59" s="2458">
        <v>0</v>
      </c>
    </row>
    <row r="60" spans="2:5">
      <c r="B60" s="2432" t="s">
        <v>9</v>
      </c>
      <c r="C60" s="2433" t="s">
        <v>63</v>
      </c>
      <c r="D60" s="2457">
        <v>0</v>
      </c>
      <c r="E60" s="2458">
        <v>0</v>
      </c>
    </row>
    <row r="61" spans="2:5" ht="24" customHeight="1">
      <c r="B61" s="2432" t="s">
        <v>274</v>
      </c>
      <c r="C61" s="2433" t="s">
        <v>275</v>
      </c>
      <c r="D61" s="2457">
        <v>0</v>
      </c>
      <c r="E61" s="2458">
        <v>0</v>
      </c>
    </row>
    <row r="62" spans="2:5">
      <c r="B62" s="2432" t="s">
        <v>276</v>
      </c>
      <c r="C62" s="2433" t="s">
        <v>16</v>
      </c>
      <c r="D62" s="2457">
        <v>0</v>
      </c>
      <c r="E62" s="2458">
        <v>0</v>
      </c>
    </row>
    <row r="63" spans="2:5">
      <c r="B63" s="2432" t="s">
        <v>11</v>
      </c>
      <c r="C63" s="2433" t="s">
        <v>64</v>
      </c>
      <c r="D63" s="2457">
        <v>0</v>
      </c>
      <c r="E63" s="2458">
        <v>0</v>
      </c>
    </row>
    <row r="64" spans="2:5">
      <c r="B64" s="2432" t="s">
        <v>13</v>
      </c>
      <c r="C64" s="2433" t="s">
        <v>275</v>
      </c>
      <c r="D64" s="2457">
        <v>0</v>
      </c>
      <c r="E64" s="2458">
        <v>0</v>
      </c>
    </row>
    <row r="65" spans="2:5">
      <c r="B65" s="2432" t="s">
        <v>15</v>
      </c>
      <c r="C65" s="2433" t="s">
        <v>16</v>
      </c>
      <c r="D65" s="2457">
        <v>0</v>
      </c>
      <c r="E65" s="2458">
        <v>0</v>
      </c>
    </row>
    <row r="66" spans="2:5">
      <c r="B66" s="2432" t="s">
        <v>38</v>
      </c>
      <c r="C66" s="2433" t="s">
        <v>65</v>
      </c>
      <c r="D66" s="2457">
        <v>0</v>
      </c>
      <c r="E66" s="2458">
        <v>0</v>
      </c>
    </row>
    <row r="67" spans="2:5">
      <c r="B67" s="2444" t="s">
        <v>40</v>
      </c>
      <c r="C67" s="2445" t="s">
        <v>66</v>
      </c>
      <c r="D67" s="2467">
        <v>155601.31</v>
      </c>
      <c r="E67" s="2468">
        <v>1</v>
      </c>
    </row>
    <row r="68" spans="2:5">
      <c r="B68" s="2444" t="s">
        <v>277</v>
      </c>
      <c r="C68" s="2445" t="s">
        <v>278</v>
      </c>
      <c r="D68" s="2469">
        <v>155601.31</v>
      </c>
      <c r="E68" s="2470">
        <v>1</v>
      </c>
    </row>
    <row r="69" spans="2:5">
      <c r="B69" s="2444" t="s">
        <v>279</v>
      </c>
      <c r="C69" s="2445" t="s">
        <v>280</v>
      </c>
      <c r="D69" s="2459">
        <v>0</v>
      </c>
      <c r="E69" s="2460">
        <v>0</v>
      </c>
    </row>
    <row r="70" spans="2:5">
      <c r="B70" s="2444" t="s">
        <v>281</v>
      </c>
      <c r="C70" s="2445" t="s">
        <v>282</v>
      </c>
      <c r="D70" s="2459">
        <v>0</v>
      </c>
      <c r="E70" s="2460">
        <v>0</v>
      </c>
    </row>
    <row r="71" spans="2:5">
      <c r="B71" s="2444" t="s">
        <v>283</v>
      </c>
      <c r="C71" s="2445" t="s">
        <v>284</v>
      </c>
      <c r="D71" s="2459">
        <v>0</v>
      </c>
      <c r="E71" s="2460">
        <v>0</v>
      </c>
    </row>
    <row r="72" spans="2:5" ht="25.5">
      <c r="B72" s="2444" t="s">
        <v>42</v>
      </c>
      <c r="C72" s="2445" t="s">
        <v>67</v>
      </c>
      <c r="D72" s="2459">
        <v>0</v>
      </c>
      <c r="E72" s="2460">
        <v>0</v>
      </c>
    </row>
    <row r="73" spans="2:5">
      <c r="B73" s="2444" t="s">
        <v>285</v>
      </c>
      <c r="C73" s="2445" t="s">
        <v>286</v>
      </c>
      <c r="D73" s="2459">
        <v>0</v>
      </c>
      <c r="E73" s="2460">
        <v>0</v>
      </c>
    </row>
    <row r="74" spans="2:5">
      <c r="B74" s="2444" t="s">
        <v>287</v>
      </c>
      <c r="C74" s="2445" t="s">
        <v>288</v>
      </c>
      <c r="D74" s="2459">
        <v>0</v>
      </c>
      <c r="E74" s="2460">
        <v>0</v>
      </c>
    </row>
    <row r="75" spans="2:5">
      <c r="B75" s="2444" t="s">
        <v>289</v>
      </c>
      <c r="C75" s="2445" t="s">
        <v>290</v>
      </c>
      <c r="D75" s="2457">
        <v>0</v>
      </c>
      <c r="E75" s="2460">
        <v>0</v>
      </c>
    </row>
    <row r="76" spans="2:5">
      <c r="B76" s="2444" t="s">
        <v>291</v>
      </c>
      <c r="C76" s="2445" t="s">
        <v>292</v>
      </c>
      <c r="D76" s="2459">
        <v>0</v>
      </c>
      <c r="E76" s="2460">
        <v>0</v>
      </c>
    </row>
    <row r="77" spans="2:5">
      <c r="B77" s="2444" t="s">
        <v>293</v>
      </c>
      <c r="C77" s="2445" t="s">
        <v>294</v>
      </c>
      <c r="D77" s="2459">
        <v>0</v>
      </c>
      <c r="E77" s="2460">
        <v>0</v>
      </c>
    </row>
    <row r="78" spans="2:5">
      <c r="B78" s="2444" t="s">
        <v>68</v>
      </c>
      <c r="C78" s="2445" t="s">
        <v>69</v>
      </c>
      <c r="D78" s="2459">
        <v>0</v>
      </c>
      <c r="E78" s="2460">
        <v>0</v>
      </c>
    </row>
    <row r="79" spans="2:5">
      <c r="B79" s="2432" t="s">
        <v>70</v>
      </c>
      <c r="C79" s="2433" t="s">
        <v>71</v>
      </c>
      <c r="D79" s="2457">
        <v>0</v>
      </c>
      <c r="E79" s="2458">
        <v>0</v>
      </c>
    </row>
    <row r="80" spans="2:5">
      <c r="B80" s="2432" t="s">
        <v>295</v>
      </c>
      <c r="C80" s="2433" t="s">
        <v>296</v>
      </c>
      <c r="D80" s="2457">
        <v>0</v>
      </c>
      <c r="E80" s="2458">
        <v>0</v>
      </c>
    </row>
    <row r="81" spans="2:5">
      <c r="B81" s="2432" t="s">
        <v>297</v>
      </c>
      <c r="C81" s="2433" t="s">
        <v>298</v>
      </c>
      <c r="D81" s="2457">
        <v>0</v>
      </c>
      <c r="E81" s="2458">
        <v>0</v>
      </c>
    </row>
    <row r="82" spans="2:5">
      <c r="B82" s="2432" t="s">
        <v>299</v>
      </c>
      <c r="C82" s="2433" t="s">
        <v>300</v>
      </c>
      <c r="D82" s="2457">
        <v>0</v>
      </c>
      <c r="E82" s="2458">
        <v>0</v>
      </c>
    </row>
    <row r="83" spans="2:5">
      <c r="B83" s="2432" t="s">
        <v>301</v>
      </c>
      <c r="C83" s="2433" t="s">
        <v>302</v>
      </c>
      <c r="D83" s="2457">
        <v>0</v>
      </c>
      <c r="E83" s="2458">
        <v>0</v>
      </c>
    </row>
    <row r="84" spans="2:5">
      <c r="B84" s="2432" t="s">
        <v>72</v>
      </c>
      <c r="C84" s="2433" t="s">
        <v>73</v>
      </c>
      <c r="D84" s="2457">
        <v>0</v>
      </c>
      <c r="E84" s="2458">
        <v>0</v>
      </c>
    </row>
    <row r="85" spans="2:5">
      <c r="B85" s="2432" t="s">
        <v>74</v>
      </c>
      <c r="C85" s="2433" t="s">
        <v>75</v>
      </c>
      <c r="D85" s="2457">
        <v>0</v>
      </c>
      <c r="E85" s="2458">
        <v>0</v>
      </c>
    </row>
    <row r="86" spans="2:5" ht="13.5" thickBot="1">
      <c r="B86" s="2446" t="s">
        <v>76</v>
      </c>
      <c r="C86" s="2447" t="s">
        <v>77</v>
      </c>
      <c r="D86" s="2461">
        <v>0</v>
      </c>
      <c r="E86" s="2462">
        <v>0</v>
      </c>
    </row>
    <row r="87" spans="2:5" ht="26.25" thickBot="1">
      <c r="B87" s="2448" t="s">
        <v>32</v>
      </c>
      <c r="C87" s="2449" t="s">
        <v>78</v>
      </c>
      <c r="D87" s="2450">
        <v>0</v>
      </c>
      <c r="E87" s="2451">
        <v>0</v>
      </c>
    </row>
    <row r="88" spans="2:5" ht="13.5" thickBot="1">
      <c r="B88" s="2429" t="s">
        <v>79</v>
      </c>
      <c r="C88" s="2430" t="s">
        <v>80</v>
      </c>
      <c r="D88" s="2431">
        <v>0</v>
      </c>
      <c r="E88" s="2452">
        <v>0</v>
      </c>
    </row>
    <row r="89" spans="2:5" ht="13.5" thickBot="1">
      <c r="B89" s="2429" t="s">
        <v>81</v>
      </c>
      <c r="C89" s="2430" t="s">
        <v>82</v>
      </c>
      <c r="D89" s="2431">
        <v>0</v>
      </c>
      <c r="E89" s="2453">
        <v>0</v>
      </c>
    </row>
    <row r="90" spans="2:5" ht="13.5" thickBot="1">
      <c r="B90" s="2429" t="s">
        <v>83</v>
      </c>
      <c r="C90" s="2430" t="s">
        <v>84</v>
      </c>
      <c r="D90" s="2431">
        <v>0</v>
      </c>
      <c r="E90" s="2454">
        <v>0</v>
      </c>
    </row>
    <row r="91" spans="2:5">
      <c r="B91" s="2429" t="s">
        <v>85</v>
      </c>
      <c r="C91" s="2430" t="s">
        <v>86</v>
      </c>
      <c r="D91" s="2475">
        <v>155601.31</v>
      </c>
      <c r="E91" s="2498">
        <v>1</v>
      </c>
    </row>
    <row r="92" spans="2:5">
      <c r="B92" s="2432" t="s">
        <v>5</v>
      </c>
      <c r="C92" s="2433" t="s">
        <v>87</v>
      </c>
      <c r="D92" s="2503">
        <v>155601.31</v>
      </c>
      <c r="E92" s="2504">
        <v>1</v>
      </c>
    </row>
    <row r="93" spans="2:5">
      <c r="B93" s="2432" t="s">
        <v>7</v>
      </c>
      <c r="C93" s="2433" t="s">
        <v>88</v>
      </c>
      <c r="D93" s="2457">
        <v>0</v>
      </c>
      <c r="E93" s="2458">
        <v>0</v>
      </c>
    </row>
    <row r="94" spans="2:5" ht="13.5" thickBot="1">
      <c r="B94" s="2434" t="s">
        <v>9</v>
      </c>
      <c r="C94" s="2435" t="s">
        <v>89</v>
      </c>
      <c r="D94" s="2463">
        <v>0</v>
      </c>
      <c r="E94" s="2464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5703125" style="43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134137.63</v>
      </c>
      <c r="E9" s="23">
        <f>E10+E11+E12+E13</f>
        <v>1880592.22</v>
      </c>
    </row>
    <row r="10" spans="2:5">
      <c r="B10" s="14" t="s">
        <v>5</v>
      </c>
      <c r="C10" s="93" t="s">
        <v>6</v>
      </c>
      <c r="D10" s="175">
        <v>134137.63</v>
      </c>
      <c r="E10" s="226">
        <v>1880592.22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134137.63</v>
      </c>
      <c r="E20" s="229">
        <f>E9-E16</f>
        <v>1880592.22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134137.63</v>
      </c>
    </row>
    <row r="25" spans="2:7">
      <c r="B25" s="21" t="s">
        <v>25</v>
      </c>
      <c r="C25" s="22" t="s">
        <v>26</v>
      </c>
      <c r="D25" s="95">
        <v>131943.07</v>
      </c>
      <c r="E25" s="110">
        <v>1785628.87</v>
      </c>
      <c r="F25" s="50"/>
      <c r="G25" s="92"/>
    </row>
    <row r="26" spans="2:7">
      <c r="B26" s="24" t="s">
        <v>27</v>
      </c>
      <c r="C26" s="25" t="s">
        <v>28</v>
      </c>
      <c r="D26" s="96">
        <v>181996.69</v>
      </c>
      <c r="E26" s="241">
        <v>2039174.2</v>
      </c>
    </row>
    <row r="27" spans="2:7">
      <c r="B27" s="26" t="s">
        <v>5</v>
      </c>
      <c r="C27" s="15" t="s">
        <v>29</v>
      </c>
      <c r="D27" s="175">
        <v>111700.05</v>
      </c>
      <c r="E27" s="232">
        <v>1052923.26</v>
      </c>
    </row>
    <row r="28" spans="2:7">
      <c r="B28" s="26" t="s">
        <v>7</v>
      </c>
      <c r="C28" s="15" t="s">
        <v>30</v>
      </c>
      <c r="D28" s="175"/>
      <c r="E28" s="232"/>
    </row>
    <row r="29" spans="2:7">
      <c r="B29" s="26" t="s">
        <v>9</v>
      </c>
      <c r="C29" s="15" t="s">
        <v>31</v>
      </c>
      <c r="D29" s="175">
        <v>70296.639999999999</v>
      </c>
      <c r="E29" s="232">
        <v>986250.94</v>
      </c>
    </row>
    <row r="30" spans="2:7">
      <c r="B30" s="24" t="s">
        <v>32</v>
      </c>
      <c r="C30" s="27" t="s">
        <v>33</v>
      </c>
      <c r="D30" s="96">
        <v>50053.619999999995</v>
      </c>
      <c r="E30" s="241">
        <v>253545.33</v>
      </c>
      <c r="F30" s="50"/>
    </row>
    <row r="31" spans="2:7">
      <c r="B31" s="26" t="s">
        <v>5</v>
      </c>
      <c r="C31" s="15" t="s">
        <v>34</v>
      </c>
      <c r="D31" s="175">
        <v>7927.03</v>
      </c>
      <c r="E31" s="232">
        <v>29504.3</v>
      </c>
    </row>
    <row r="32" spans="2:7">
      <c r="B32" s="26" t="s">
        <v>7</v>
      </c>
      <c r="C32" s="15" t="s">
        <v>35</v>
      </c>
      <c r="D32" s="175"/>
      <c r="E32" s="232"/>
    </row>
    <row r="33" spans="2:6">
      <c r="B33" s="26" t="s">
        <v>9</v>
      </c>
      <c r="C33" s="15" t="s">
        <v>36</v>
      </c>
      <c r="D33" s="175">
        <v>17.38</v>
      </c>
      <c r="E33" s="232">
        <v>500.95</v>
      </c>
    </row>
    <row r="34" spans="2:6">
      <c r="B34" s="26" t="s">
        <v>11</v>
      </c>
      <c r="C34" s="15" t="s">
        <v>37</v>
      </c>
      <c r="D34" s="175"/>
      <c r="E34" s="232"/>
    </row>
    <row r="35" spans="2:6" ht="25.5">
      <c r="B35" s="26" t="s">
        <v>38</v>
      </c>
      <c r="C35" s="15" t="s">
        <v>39</v>
      </c>
      <c r="D35" s="175">
        <v>1107.1500000000001</v>
      </c>
      <c r="E35" s="232">
        <v>15178.52</v>
      </c>
    </row>
    <row r="36" spans="2:6">
      <c r="B36" s="26" t="s">
        <v>40</v>
      </c>
      <c r="C36" s="15" t="s">
        <v>41</v>
      </c>
      <c r="D36" s="175"/>
      <c r="E36" s="232"/>
    </row>
    <row r="37" spans="2:6" ht="13.5" thickBot="1">
      <c r="B37" s="28" t="s">
        <v>42</v>
      </c>
      <c r="C37" s="29" t="s">
        <v>43</v>
      </c>
      <c r="D37" s="175">
        <v>41002.06</v>
      </c>
      <c r="E37" s="232">
        <v>208361.56</v>
      </c>
    </row>
    <row r="38" spans="2:6">
      <c r="B38" s="21" t="s">
        <v>44</v>
      </c>
      <c r="C38" s="22" t="s">
        <v>45</v>
      </c>
      <c r="D38" s="95">
        <v>2194.56</v>
      </c>
      <c r="E38" s="23">
        <v>-39174.28</v>
      </c>
    </row>
    <row r="39" spans="2:6" ht="13.5" thickBot="1">
      <c r="B39" s="30" t="s">
        <v>46</v>
      </c>
      <c r="C39" s="31" t="s">
        <v>47</v>
      </c>
      <c r="D39" s="97">
        <v>134137.63</v>
      </c>
      <c r="E39" s="242">
        <f>E24+E25+E38</f>
        <v>1880592.22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338.73140000000001</v>
      </c>
    </row>
    <row r="45" spans="2:6" ht="13.5" thickBot="1">
      <c r="B45" s="41" t="s">
        <v>7</v>
      </c>
      <c r="C45" s="49" t="s">
        <v>52</v>
      </c>
      <c r="D45" s="143">
        <v>338.73140000000001</v>
      </c>
      <c r="E45" s="148">
        <v>4458.3869999999997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396</v>
      </c>
    </row>
    <row r="48" spans="2:6">
      <c r="B48" s="39" t="s">
        <v>7</v>
      </c>
      <c r="C48" s="48" t="s">
        <v>54</v>
      </c>
      <c r="D48" s="160">
        <v>367.02</v>
      </c>
      <c r="E48" s="154">
        <v>396.58</v>
      </c>
    </row>
    <row r="49" spans="2:5">
      <c r="B49" s="39" t="s">
        <v>9</v>
      </c>
      <c r="C49" s="48" t="s">
        <v>55</v>
      </c>
      <c r="D49" s="160">
        <v>406.13</v>
      </c>
      <c r="E49" s="154">
        <v>452.93</v>
      </c>
    </row>
    <row r="50" spans="2:5" ht="13.5" thickBot="1">
      <c r="B50" s="41" t="s">
        <v>11</v>
      </c>
      <c r="C50" s="49" t="s">
        <v>52</v>
      </c>
      <c r="D50" s="143">
        <v>396</v>
      </c>
      <c r="E50" s="152">
        <v>421.81</v>
      </c>
    </row>
    <row r="51" spans="2:5" ht="13.5" thickBot="1">
      <c r="B51" s="32"/>
      <c r="C51" s="33"/>
      <c r="D51" s="153"/>
      <c r="E51" s="153"/>
    </row>
    <row r="52" spans="2:5" ht="16.5" thickBot="1">
      <c r="B52" s="2480"/>
      <c r="C52" s="2481" t="s">
        <v>56</v>
      </c>
      <c r="D52" s="2482"/>
      <c r="E52" s="2472"/>
    </row>
    <row r="53" spans="2:5" ht="23.25" customHeight="1" thickBot="1">
      <c r="B53" s="6368" t="s">
        <v>57</v>
      </c>
      <c r="C53" s="6369"/>
      <c r="D53" s="2483" t="s">
        <v>58</v>
      </c>
      <c r="E53" s="2484" t="s">
        <v>59</v>
      </c>
    </row>
    <row r="54" spans="2:5" ht="13.5" thickBot="1">
      <c r="B54" s="2485" t="s">
        <v>27</v>
      </c>
      <c r="C54" s="2474" t="s">
        <v>60</v>
      </c>
      <c r="D54" s="2486">
        <v>1880592.22</v>
      </c>
      <c r="E54" s="2487">
        <v>1</v>
      </c>
    </row>
    <row r="55" spans="2:5" ht="25.5">
      <c r="B55" s="2488" t="s">
        <v>5</v>
      </c>
      <c r="C55" s="2489" t="s">
        <v>61</v>
      </c>
      <c r="D55" s="2501">
        <v>0</v>
      </c>
      <c r="E55" s="2502">
        <v>0</v>
      </c>
    </row>
    <row r="56" spans="2:5">
      <c r="B56" s="2476" t="s">
        <v>268</v>
      </c>
      <c r="C56" s="245" t="s">
        <v>269</v>
      </c>
      <c r="D56" s="2503">
        <v>0</v>
      </c>
      <c r="E56" s="2504">
        <v>0</v>
      </c>
    </row>
    <row r="57" spans="2:5">
      <c r="B57" s="246" t="s">
        <v>270</v>
      </c>
      <c r="C57" s="245" t="s">
        <v>271</v>
      </c>
      <c r="D57" s="2503">
        <v>0</v>
      </c>
      <c r="E57" s="2504">
        <v>0</v>
      </c>
    </row>
    <row r="58" spans="2:5">
      <c r="B58" s="246" t="s">
        <v>272</v>
      </c>
      <c r="C58" s="245" t="s">
        <v>273</v>
      </c>
      <c r="D58" s="247">
        <v>0</v>
      </c>
      <c r="E58" s="2504">
        <v>0</v>
      </c>
    </row>
    <row r="59" spans="2:5" ht="25.5">
      <c r="B59" s="2476" t="s">
        <v>7</v>
      </c>
      <c r="C59" s="2477" t="s">
        <v>62</v>
      </c>
      <c r="D59" s="2503">
        <v>0</v>
      </c>
      <c r="E59" s="2504">
        <v>0</v>
      </c>
    </row>
    <row r="60" spans="2:5">
      <c r="B60" s="2476" t="s">
        <v>9</v>
      </c>
      <c r="C60" s="2477" t="s">
        <v>63</v>
      </c>
      <c r="D60" s="2503">
        <v>0</v>
      </c>
      <c r="E60" s="2504">
        <v>0</v>
      </c>
    </row>
    <row r="61" spans="2:5" ht="24" customHeight="1">
      <c r="B61" s="2476" t="s">
        <v>274</v>
      </c>
      <c r="C61" s="2477" t="s">
        <v>275</v>
      </c>
      <c r="D61" s="2503">
        <v>0</v>
      </c>
      <c r="E61" s="2504">
        <v>0</v>
      </c>
    </row>
    <row r="62" spans="2:5">
      <c r="B62" s="2476" t="s">
        <v>276</v>
      </c>
      <c r="C62" s="2477" t="s">
        <v>16</v>
      </c>
      <c r="D62" s="2503">
        <v>0</v>
      </c>
      <c r="E62" s="2504">
        <v>0</v>
      </c>
    </row>
    <row r="63" spans="2:5">
      <c r="B63" s="2476" t="s">
        <v>11</v>
      </c>
      <c r="C63" s="2477" t="s">
        <v>64</v>
      </c>
      <c r="D63" s="2503">
        <v>0</v>
      </c>
      <c r="E63" s="2504">
        <v>0</v>
      </c>
    </row>
    <row r="64" spans="2:5">
      <c r="B64" s="2476" t="s">
        <v>13</v>
      </c>
      <c r="C64" s="2477" t="s">
        <v>275</v>
      </c>
      <c r="D64" s="2503">
        <v>0</v>
      </c>
      <c r="E64" s="2504">
        <v>0</v>
      </c>
    </row>
    <row r="65" spans="2:5">
      <c r="B65" s="2476" t="s">
        <v>15</v>
      </c>
      <c r="C65" s="2477" t="s">
        <v>16</v>
      </c>
      <c r="D65" s="2503">
        <v>0</v>
      </c>
      <c r="E65" s="2504">
        <v>0</v>
      </c>
    </row>
    <row r="66" spans="2:5">
      <c r="B66" s="2476" t="s">
        <v>38</v>
      </c>
      <c r="C66" s="2477" t="s">
        <v>65</v>
      </c>
      <c r="D66" s="2503">
        <v>0</v>
      </c>
      <c r="E66" s="2504">
        <v>0</v>
      </c>
    </row>
    <row r="67" spans="2:5">
      <c r="B67" s="2490" t="s">
        <v>40</v>
      </c>
      <c r="C67" s="2491" t="s">
        <v>66</v>
      </c>
      <c r="D67" s="2505">
        <v>1880592.22</v>
      </c>
      <c r="E67" s="2504">
        <v>1</v>
      </c>
    </row>
    <row r="68" spans="2:5">
      <c r="B68" s="2490" t="s">
        <v>277</v>
      </c>
      <c r="C68" s="2491" t="s">
        <v>278</v>
      </c>
      <c r="D68" s="2505">
        <v>1880592.22</v>
      </c>
      <c r="E68" s="2504">
        <v>1</v>
      </c>
    </row>
    <row r="69" spans="2:5">
      <c r="B69" s="2490" t="s">
        <v>279</v>
      </c>
      <c r="C69" s="2491" t="s">
        <v>280</v>
      </c>
      <c r="D69" s="2505">
        <v>0</v>
      </c>
      <c r="E69" s="2506">
        <v>0</v>
      </c>
    </row>
    <row r="70" spans="2:5">
      <c r="B70" s="2490" t="s">
        <v>281</v>
      </c>
      <c r="C70" s="2491" t="s">
        <v>282</v>
      </c>
      <c r="D70" s="2505">
        <v>0</v>
      </c>
      <c r="E70" s="2506">
        <v>0</v>
      </c>
    </row>
    <row r="71" spans="2:5">
      <c r="B71" s="2490" t="s">
        <v>283</v>
      </c>
      <c r="C71" s="2491" t="s">
        <v>284</v>
      </c>
      <c r="D71" s="2505">
        <v>0</v>
      </c>
      <c r="E71" s="2506">
        <v>0</v>
      </c>
    </row>
    <row r="72" spans="2:5" ht="25.5">
      <c r="B72" s="2490" t="s">
        <v>42</v>
      </c>
      <c r="C72" s="2491" t="s">
        <v>67</v>
      </c>
      <c r="D72" s="2505">
        <v>0</v>
      </c>
      <c r="E72" s="2506">
        <v>0</v>
      </c>
    </row>
    <row r="73" spans="2:5">
      <c r="B73" s="2490" t="s">
        <v>285</v>
      </c>
      <c r="C73" s="2491" t="s">
        <v>286</v>
      </c>
      <c r="D73" s="2505">
        <v>0</v>
      </c>
      <c r="E73" s="2506">
        <v>0</v>
      </c>
    </row>
    <row r="74" spans="2:5">
      <c r="B74" s="2490" t="s">
        <v>287</v>
      </c>
      <c r="C74" s="2491" t="s">
        <v>288</v>
      </c>
      <c r="D74" s="2505">
        <v>0</v>
      </c>
      <c r="E74" s="2506">
        <v>0</v>
      </c>
    </row>
    <row r="75" spans="2:5">
      <c r="B75" s="2490" t="s">
        <v>289</v>
      </c>
      <c r="C75" s="2491" t="s">
        <v>290</v>
      </c>
      <c r="D75" s="2503">
        <v>0</v>
      </c>
      <c r="E75" s="2506">
        <v>0</v>
      </c>
    </row>
    <row r="76" spans="2:5">
      <c r="B76" s="2490" t="s">
        <v>291</v>
      </c>
      <c r="C76" s="2491" t="s">
        <v>292</v>
      </c>
      <c r="D76" s="2505">
        <v>0</v>
      </c>
      <c r="E76" s="2506">
        <v>0</v>
      </c>
    </row>
    <row r="77" spans="2:5">
      <c r="B77" s="2490" t="s">
        <v>293</v>
      </c>
      <c r="C77" s="2491" t="s">
        <v>294</v>
      </c>
      <c r="D77" s="2505">
        <v>0</v>
      </c>
      <c r="E77" s="2506">
        <v>0</v>
      </c>
    </row>
    <row r="78" spans="2:5">
      <c r="B78" s="2490" t="s">
        <v>68</v>
      </c>
      <c r="C78" s="2491" t="s">
        <v>69</v>
      </c>
      <c r="D78" s="2505">
        <v>0</v>
      </c>
      <c r="E78" s="2506">
        <v>0</v>
      </c>
    </row>
    <row r="79" spans="2:5">
      <c r="B79" s="2476" t="s">
        <v>70</v>
      </c>
      <c r="C79" s="2477" t="s">
        <v>71</v>
      </c>
      <c r="D79" s="2503">
        <v>0</v>
      </c>
      <c r="E79" s="2504">
        <v>0</v>
      </c>
    </row>
    <row r="80" spans="2:5">
      <c r="B80" s="2476" t="s">
        <v>295</v>
      </c>
      <c r="C80" s="2477" t="s">
        <v>296</v>
      </c>
      <c r="D80" s="2503">
        <v>0</v>
      </c>
      <c r="E80" s="2504">
        <v>0</v>
      </c>
    </row>
    <row r="81" spans="2:5">
      <c r="B81" s="2476" t="s">
        <v>297</v>
      </c>
      <c r="C81" s="2477" t="s">
        <v>298</v>
      </c>
      <c r="D81" s="2503">
        <v>0</v>
      </c>
      <c r="E81" s="2504">
        <v>0</v>
      </c>
    </row>
    <row r="82" spans="2:5">
      <c r="B82" s="2476" t="s">
        <v>299</v>
      </c>
      <c r="C82" s="2477" t="s">
        <v>300</v>
      </c>
      <c r="D82" s="2503">
        <v>0</v>
      </c>
      <c r="E82" s="2504">
        <v>0</v>
      </c>
    </row>
    <row r="83" spans="2:5">
      <c r="B83" s="2476" t="s">
        <v>301</v>
      </c>
      <c r="C83" s="2477" t="s">
        <v>302</v>
      </c>
      <c r="D83" s="2503">
        <v>0</v>
      </c>
      <c r="E83" s="2504">
        <v>0</v>
      </c>
    </row>
    <row r="84" spans="2:5">
      <c r="B84" s="2476" t="s">
        <v>72</v>
      </c>
      <c r="C84" s="2477" t="s">
        <v>73</v>
      </c>
      <c r="D84" s="2503">
        <v>0</v>
      </c>
      <c r="E84" s="2504">
        <v>0</v>
      </c>
    </row>
    <row r="85" spans="2:5">
      <c r="B85" s="2476" t="s">
        <v>74</v>
      </c>
      <c r="C85" s="2477" t="s">
        <v>75</v>
      </c>
      <c r="D85" s="2503">
        <v>0</v>
      </c>
      <c r="E85" s="2504">
        <v>0</v>
      </c>
    </row>
    <row r="86" spans="2:5" ht="13.5" thickBot="1">
      <c r="B86" s="2492" t="s">
        <v>76</v>
      </c>
      <c r="C86" s="2493" t="s">
        <v>77</v>
      </c>
      <c r="D86" s="2507">
        <v>0</v>
      </c>
      <c r="E86" s="2508">
        <v>0</v>
      </c>
    </row>
    <row r="87" spans="2:5" ht="26.25" thickBot="1">
      <c r="B87" s="2494" t="s">
        <v>32</v>
      </c>
      <c r="C87" s="2495" t="s">
        <v>78</v>
      </c>
      <c r="D87" s="2496">
        <v>0</v>
      </c>
      <c r="E87" s="2497">
        <v>0</v>
      </c>
    </row>
    <row r="88" spans="2:5" ht="13.5" thickBot="1">
      <c r="B88" s="2473" t="s">
        <v>79</v>
      </c>
      <c r="C88" s="2474" t="s">
        <v>80</v>
      </c>
      <c r="D88" s="2475">
        <v>0</v>
      </c>
      <c r="E88" s="2498">
        <v>0</v>
      </c>
    </row>
    <row r="89" spans="2:5" ht="13.5" thickBot="1">
      <c r="B89" s="2473" t="s">
        <v>81</v>
      </c>
      <c r="C89" s="2474" t="s">
        <v>82</v>
      </c>
      <c r="D89" s="2475">
        <v>0</v>
      </c>
      <c r="E89" s="2499">
        <v>0</v>
      </c>
    </row>
    <row r="90" spans="2:5" ht="13.5" thickBot="1">
      <c r="B90" s="2473" t="s">
        <v>83</v>
      </c>
      <c r="C90" s="2474" t="s">
        <v>84</v>
      </c>
      <c r="D90" s="2475">
        <v>0</v>
      </c>
      <c r="E90" s="2500">
        <v>0</v>
      </c>
    </row>
    <row r="91" spans="2:5">
      <c r="B91" s="2473" t="s">
        <v>85</v>
      </c>
      <c r="C91" s="2474" t="s">
        <v>86</v>
      </c>
      <c r="D91" s="2475">
        <v>1880592.22</v>
      </c>
      <c r="E91" s="2498">
        <v>1</v>
      </c>
    </row>
    <row r="92" spans="2:5">
      <c r="B92" s="2476" t="s">
        <v>5</v>
      </c>
      <c r="C92" s="2477" t="s">
        <v>87</v>
      </c>
      <c r="D92" s="2503">
        <v>1880592.22</v>
      </c>
      <c r="E92" s="2504">
        <v>1</v>
      </c>
    </row>
    <row r="93" spans="2:5">
      <c r="B93" s="2476" t="s">
        <v>7</v>
      </c>
      <c r="C93" s="2477" t="s">
        <v>88</v>
      </c>
      <c r="D93" s="2503">
        <v>0</v>
      </c>
      <c r="E93" s="2504">
        <v>0</v>
      </c>
    </row>
    <row r="94" spans="2:5" ht="13.5" thickBot="1">
      <c r="B94" s="2478" t="s">
        <v>9</v>
      </c>
      <c r="C94" s="2479" t="s">
        <v>89</v>
      </c>
      <c r="D94" s="2509">
        <v>0</v>
      </c>
      <c r="E94" s="251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I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" style="43" customWidth="1"/>
    <col min="7" max="7" width="13.4257812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35200.730000000003</v>
      </c>
      <c r="E9" s="23">
        <f>E10+E11+E12+E13</f>
        <v>27934.25</v>
      </c>
    </row>
    <row r="10" spans="2:5">
      <c r="B10" s="14" t="s">
        <v>5</v>
      </c>
      <c r="C10" s="93" t="s">
        <v>6</v>
      </c>
      <c r="D10" s="175">
        <v>35200.730000000003</v>
      </c>
      <c r="E10" s="226">
        <v>27934.25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35200.730000000003</v>
      </c>
      <c r="E20" s="229">
        <f>E9-E16</f>
        <v>27934.25</v>
      </c>
      <c r="F20" s="167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17498.009999999998</v>
      </c>
      <c r="E24" s="23">
        <f>D20</f>
        <v>35200.730000000003</v>
      </c>
    </row>
    <row r="25" spans="2:8">
      <c r="B25" s="21" t="s">
        <v>25</v>
      </c>
      <c r="C25" s="22" t="s">
        <v>26</v>
      </c>
      <c r="D25" s="95">
        <v>19399.890000000003</v>
      </c>
      <c r="E25" s="110">
        <v>-55.31</v>
      </c>
      <c r="F25" s="50"/>
      <c r="G25" s="92"/>
    </row>
    <row r="26" spans="2:8">
      <c r="B26" s="24" t="s">
        <v>27</v>
      </c>
      <c r="C26" s="25" t="s">
        <v>28</v>
      </c>
      <c r="D26" s="96">
        <v>19911.710000000003</v>
      </c>
      <c r="E26" s="111">
        <v>23444.51</v>
      </c>
    </row>
    <row r="27" spans="2:8">
      <c r="B27" s="26" t="s">
        <v>5</v>
      </c>
      <c r="C27" s="15" t="s">
        <v>29</v>
      </c>
      <c r="D27" s="175">
        <v>18537.330000000002</v>
      </c>
      <c r="E27" s="231">
        <v>15626.51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>
        <v>1374.38</v>
      </c>
      <c r="E29" s="231">
        <v>7818</v>
      </c>
    </row>
    <row r="30" spans="2:8">
      <c r="B30" s="24" t="s">
        <v>32</v>
      </c>
      <c r="C30" s="27" t="s">
        <v>33</v>
      </c>
      <c r="D30" s="96">
        <v>511.82000000000005</v>
      </c>
      <c r="E30" s="111">
        <v>23499.82</v>
      </c>
      <c r="H30" s="92"/>
    </row>
    <row r="31" spans="2:8">
      <c r="B31" s="26" t="s">
        <v>5</v>
      </c>
      <c r="C31" s="15" t="s">
        <v>34</v>
      </c>
      <c r="D31" s="175">
        <v>157.06</v>
      </c>
      <c r="E31" s="231"/>
    </row>
    <row r="32" spans="2:8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71.89</v>
      </c>
      <c r="E33" s="231">
        <v>183.13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291.52</v>
      </c>
      <c r="E35" s="231">
        <v>317.42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-8.65</v>
      </c>
      <c r="E37" s="231">
        <v>22999.27</v>
      </c>
    </row>
    <row r="38" spans="2:6">
      <c r="B38" s="21" t="s">
        <v>44</v>
      </c>
      <c r="C38" s="22" t="s">
        <v>45</v>
      </c>
      <c r="D38" s="95">
        <v>-1697.17</v>
      </c>
      <c r="E38" s="23">
        <v>-7211.17</v>
      </c>
    </row>
    <row r="39" spans="2:6" ht="13.5" thickBot="1">
      <c r="B39" s="30" t="s">
        <v>46</v>
      </c>
      <c r="C39" s="31" t="s">
        <v>47</v>
      </c>
      <c r="D39" s="97">
        <v>35200.730000000003</v>
      </c>
      <c r="E39" s="242">
        <f>E24+E25+E38</f>
        <v>27934.250000000007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117.5231</v>
      </c>
      <c r="E44" s="144">
        <v>230.31100000000001</v>
      </c>
    </row>
    <row r="45" spans="2:6" ht="13.5" thickBot="1">
      <c r="B45" s="41" t="s">
        <v>7</v>
      </c>
      <c r="C45" s="49" t="s">
        <v>52</v>
      </c>
      <c r="D45" s="143">
        <v>230.31100000000001</v>
      </c>
      <c r="E45" s="148">
        <v>239.69669999999999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148.88999999999999</v>
      </c>
      <c r="E47" s="150">
        <v>152.84</v>
      </c>
    </row>
    <row r="48" spans="2:6">
      <c r="B48" s="39" t="s">
        <v>7</v>
      </c>
      <c r="C48" s="48" t="s">
        <v>54</v>
      </c>
      <c r="D48" s="160">
        <v>132.46</v>
      </c>
      <c r="E48" s="154">
        <v>109.85</v>
      </c>
    </row>
    <row r="49" spans="2:9">
      <c r="B49" s="39" t="s">
        <v>9</v>
      </c>
      <c r="C49" s="48" t="s">
        <v>55</v>
      </c>
      <c r="D49" s="160">
        <v>181.84</v>
      </c>
      <c r="E49" s="154">
        <v>160.81</v>
      </c>
    </row>
    <row r="50" spans="2:9" ht="13.5" thickBot="1">
      <c r="B50" s="41" t="s">
        <v>11</v>
      </c>
      <c r="C50" s="49" t="s">
        <v>52</v>
      </c>
      <c r="D50" s="143">
        <v>152.84</v>
      </c>
      <c r="E50" s="152">
        <v>116.54</v>
      </c>
    </row>
    <row r="51" spans="2:9" ht="13.5" thickBot="1">
      <c r="B51" s="32"/>
      <c r="C51" s="33"/>
      <c r="D51" s="153"/>
      <c r="E51" s="153"/>
    </row>
    <row r="52" spans="2:9" ht="16.5" thickBot="1">
      <c r="B52" s="2480"/>
      <c r="C52" s="2481" t="s">
        <v>56</v>
      </c>
      <c r="D52" s="2482"/>
      <c r="E52" s="2472"/>
    </row>
    <row r="53" spans="2:9" ht="23.25" customHeight="1" thickBot="1">
      <c r="B53" s="6368" t="s">
        <v>57</v>
      </c>
      <c r="C53" s="6369"/>
      <c r="D53" s="2483" t="s">
        <v>58</v>
      </c>
      <c r="E53" s="2484" t="s">
        <v>59</v>
      </c>
    </row>
    <row r="54" spans="2:9" ht="13.5" thickBot="1">
      <c r="B54" s="2485" t="s">
        <v>27</v>
      </c>
      <c r="C54" s="2474" t="s">
        <v>60</v>
      </c>
      <c r="D54" s="2486">
        <v>27934.25</v>
      </c>
      <c r="E54" s="2487">
        <v>1</v>
      </c>
      <c r="G54" s="2511"/>
      <c r="H54" s="2511"/>
      <c r="I54" s="2471"/>
    </row>
    <row r="55" spans="2:9" ht="25.5">
      <c r="B55" s="2488" t="s">
        <v>5</v>
      </c>
      <c r="C55" s="2489" t="s">
        <v>61</v>
      </c>
      <c r="D55" s="2501">
        <v>0</v>
      </c>
      <c r="E55" s="2502">
        <v>0</v>
      </c>
      <c r="G55" s="2511"/>
      <c r="H55" s="2511"/>
    </row>
    <row r="56" spans="2:9">
      <c r="B56" s="2476" t="s">
        <v>268</v>
      </c>
      <c r="C56" s="245" t="s">
        <v>269</v>
      </c>
      <c r="D56" s="2503">
        <v>0</v>
      </c>
      <c r="E56" s="2504">
        <v>0</v>
      </c>
      <c r="G56" s="2511"/>
      <c r="H56" s="2511"/>
    </row>
    <row r="57" spans="2:9">
      <c r="B57" s="246" t="s">
        <v>270</v>
      </c>
      <c r="C57" s="245" t="s">
        <v>271</v>
      </c>
      <c r="D57" s="2503">
        <v>0</v>
      </c>
      <c r="E57" s="2504">
        <v>0</v>
      </c>
      <c r="G57" s="2511"/>
      <c r="H57" s="2511"/>
    </row>
    <row r="58" spans="2:9">
      <c r="B58" s="246" t="s">
        <v>272</v>
      </c>
      <c r="C58" s="245" t="s">
        <v>273</v>
      </c>
      <c r="D58" s="247">
        <v>0</v>
      </c>
      <c r="E58" s="2504">
        <v>0</v>
      </c>
      <c r="G58" s="2511"/>
      <c r="H58" s="2511"/>
    </row>
    <row r="59" spans="2:9" ht="25.5">
      <c r="B59" s="2476" t="s">
        <v>7</v>
      </c>
      <c r="C59" s="2477" t="s">
        <v>62</v>
      </c>
      <c r="D59" s="2503">
        <v>0</v>
      </c>
      <c r="E59" s="2504">
        <v>0</v>
      </c>
      <c r="G59" s="2511"/>
      <c r="H59" s="2511"/>
    </row>
    <row r="60" spans="2:9">
      <c r="B60" s="2476" t="s">
        <v>9</v>
      </c>
      <c r="C60" s="2477" t="s">
        <v>63</v>
      </c>
      <c r="D60" s="2503">
        <v>0</v>
      </c>
      <c r="E60" s="2504">
        <v>0</v>
      </c>
      <c r="G60" s="2511"/>
      <c r="H60" s="2511"/>
    </row>
    <row r="61" spans="2:9" ht="24" customHeight="1">
      <c r="B61" s="2476" t="s">
        <v>274</v>
      </c>
      <c r="C61" s="2477" t="s">
        <v>275</v>
      </c>
      <c r="D61" s="2503">
        <v>0</v>
      </c>
      <c r="E61" s="2504">
        <v>0</v>
      </c>
      <c r="G61" s="2511"/>
      <c r="H61" s="2511"/>
    </row>
    <row r="62" spans="2:9">
      <c r="B62" s="2476" t="s">
        <v>276</v>
      </c>
      <c r="C62" s="2477" t="s">
        <v>16</v>
      </c>
      <c r="D62" s="2503">
        <v>0</v>
      </c>
      <c r="E62" s="2504">
        <v>0</v>
      </c>
      <c r="G62" s="2511"/>
      <c r="H62" s="2511"/>
    </row>
    <row r="63" spans="2:9">
      <c r="B63" s="2476" t="s">
        <v>11</v>
      </c>
      <c r="C63" s="2477" t="s">
        <v>64</v>
      </c>
      <c r="D63" s="2503">
        <v>0</v>
      </c>
      <c r="E63" s="2504">
        <v>0</v>
      </c>
      <c r="G63" s="2511"/>
      <c r="H63" s="2511"/>
    </row>
    <row r="64" spans="2:9">
      <c r="B64" s="2476" t="s">
        <v>13</v>
      </c>
      <c r="C64" s="2477" t="s">
        <v>275</v>
      </c>
      <c r="D64" s="2503">
        <v>0</v>
      </c>
      <c r="E64" s="2504">
        <v>0</v>
      </c>
      <c r="G64" s="2511"/>
      <c r="H64" s="2511"/>
    </row>
    <row r="65" spans="2:8">
      <c r="B65" s="2476" t="s">
        <v>15</v>
      </c>
      <c r="C65" s="2477" t="s">
        <v>16</v>
      </c>
      <c r="D65" s="2503">
        <v>0</v>
      </c>
      <c r="E65" s="2504">
        <v>0</v>
      </c>
      <c r="G65" s="2511"/>
      <c r="H65" s="2511"/>
    </row>
    <row r="66" spans="2:8">
      <c r="B66" s="2476" t="s">
        <v>38</v>
      </c>
      <c r="C66" s="2477" t="s">
        <v>65</v>
      </c>
      <c r="D66" s="2505">
        <v>0</v>
      </c>
      <c r="E66" s="2506">
        <v>0</v>
      </c>
      <c r="G66" s="2511"/>
      <c r="H66" s="2511"/>
    </row>
    <row r="67" spans="2:8">
      <c r="B67" s="2490" t="s">
        <v>40</v>
      </c>
      <c r="C67" s="2491" t="s">
        <v>66</v>
      </c>
      <c r="D67" s="2505">
        <v>27934.25</v>
      </c>
      <c r="E67" s="2506">
        <v>1</v>
      </c>
      <c r="G67" s="2511"/>
      <c r="H67" s="2511"/>
    </row>
    <row r="68" spans="2:8">
      <c r="B68" s="2490" t="s">
        <v>277</v>
      </c>
      <c r="C68" s="2491" t="s">
        <v>278</v>
      </c>
      <c r="D68" s="2505">
        <v>27934.25</v>
      </c>
      <c r="E68" s="2506">
        <v>1</v>
      </c>
      <c r="G68" s="2511"/>
      <c r="H68" s="2511"/>
    </row>
    <row r="69" spans="2:8">
      <c r="B69" s="2490" t="s">
        <v>279</v>
      </c>
      <c r="C69" s="2491" t="s">
        <v>280</v>
      </c>
      <c r="D69" s="2505">
        <v>0</v>
      </c>
      <c r="E69" s="2506">
        <v>0</v>
      </c>
      <c r="G69" s="2511"/>
      <c r="H69" s="2511"/>
    </row>
    <row r="70" spans="2:8">
      <c r="B70" s="2490" t="s">
        <v>281</v>
      </c>
      <c r="C70" s="2491" t="s">
        <v>282</v>
      </c>
      <c r="D70" s="2505">
        <v>0</v>
      </c>
      <c r="E70" s="2506">
        <v>0</v>
      </c>
      <c r="G70" s="2511"/>
      <c r="H70" s="2511"/>
    </row>
    <row r="71" spans="2:8">
      <c r="B71" s="2490" t="s">
        <v>283</v>
      </c>
      <c r="C71" s="2491" t="s">
        <v>284</v>
      </c>
      <c r="D71" s="2505">
        <v>0</v>
      </c>
      <c r="E71" s="2506">
        <v>0</v>
      </c>
      <c r="G71" s="2511"/>
      <c r="H71" s="2511"/>
    </row>
    <row r="72" spans="2:8" ht="25.5">
      <c r="B72" s="2490" t="s">
        <v>42</v>
      </c>
      <c r="C72" s="2491" t="s">
        <v>67</v>
      </c>
      <c r="D72" s="2505">
        <v>0</v>
      </c>
      <c r="E72" s="2506">
        <v>0</v>
      </c>
      <c r="G72" s="2511"/>
      <c r="H72" s="2511"/>
    </row>
    <row r="73" spans="2:8">
      <c r="B73" s="2490" t="s">
        <v>285</v>
      </c>
      <c r="C73" s="2491" t="s">
        <v>286</v>
      </c>
      <c r="D73" s="2505">
        <v>0</v>
      </c>
      <c r="E73" s="2506">
        <v>0</v>
      </c>
      <c r="G73" s="2511"/>
      <c r="H73" s="2511"/>
    </row>
    <row r="74" spans="2:8">
      <c r="B74" s="2490" t="s">
        <v>287</v>
      </c>
      <c r="C74" s="2491" t="s">
        <v>288</v>
      </c>
      <c r="D74" s="2505">
        <v>0</v>
      </c>
      <c r="E74" s="2506">
        <v>0</v>
      </c>
      <c r="G74" s="2511"/>
      <c r="H74" s="2511"/>
    </row>
    <row r="75" spans="2:8">
      <c r="B75" s="2490" t="s">
        <v>289</v>
      </c>
      <c r="C75" s="2491" t="s">
        <v>290</v>
      </c>
      <c r="D75" s="2503">
        <v>0</v>
      </c>
      <c r="E75" s="2506">
        <v>0</v>
      </c>
    </row>
    <row r="76" spans="2:8">
      <c r="B76" s="2490" t="s">
        <v>291</v>
      </c>
      <c r="C76" s="2491" t="s">
        <v>292</v>
      </c>
      <c r="D76" s="2505">
        <v>0</v>
      </c>
      <c r="E76" s="2506">
        <v>0</v>
      </c>
    </row>
    <row r="77" spans="2:8">
      <c r="B77" s="2490" t="s">
        <v>293</v>
      </c>
      <c r="C77" s="2491" t="s">
        <v>294</v>
      </c>
      <c r="D77" s="2505">
        <v>0</v>
      </c>
      <c r="E77" s="2506">
        <v>0</v>
      </c>
    </row>
    <row r="78" spans="2:8">
      <c r="B78" s="2490" t="s">
        <v>68</v>
      </c>
      <c r="C78" s="2491" t="s">
        <v>69</v>
      </c>
      <c r="D78" s="2505">
        <v>0</v>
      </c>
      <c r="E78" s="2506">
        <v>0</v>
      </c>
    </row>
    <row r="79" spans="2:8">
      <c r="B79" s="2476" t="s">
        <v>70</v>
      </c>
      <c r="C79" s="2477" t="s">
        <v>71</v>
      </c>
      <c r="D79" s="2503">
        <v>0</v>
      </c>
      <c r="E79" s="2504">
        <v>0</v>
      </c>
    </row>
    <row r="80" spans="2:8">
      <c r="B80" s="2476" t="s">
        <v>295</v>
      </c>
      <c r="C80" s="2477" t="s">
        <v>296</v>
      </c>
      <c r="D80" s="2503">
        <v>0</v>
      </c>
      <c r="E80" s="2504">
        <v>0</v>
      </c>
    </row>
    <row r="81" spans="2:5">
      <c r="B81" s="2476" t="s">
        <v>297</v>
      </c>
      <c r="C81" s="2477" t="s">
        <v>298</v>
      </c>
      <c r="D81" s="2503">
        <v>0</v>
      </c>
      <c r="E81" s="2504">
        <v>0</v>
      </c>
    </row>
    <row r="82" spans="2:5">
      <c r="B82" s="2476" t="s">
        <v>299</v>
      </c>
      <c r="C82" s="2477" t="s">
        <v>300</v>
      </c>
      <c r="D82" s="2503">
        <v>0</v>
      </c>
      <c r="E82" s="2504">
        <v>0</v>
      </c>
    </row>
    <row r="83" spans="2:5">
      <c r="B83" s="2476" t="s">
        <v>301</v>
      </c>
      <c r="C83" s="2477" t="s">
        <v>302</v>
      </c>
      <c r="D83" s="2503">
        <v>0</v>
      </c>
      <c r="E83" s="2504">
        <v>0</v>
      </c>
    </row>
    <row r="84" spans="2:5">
      <c r="B84" s="2476" t="s">
        <v>72</v>
      </c>
      <c r="C84" s="2477" t="s">
        <v>73</v>
      </c>
      <c r="D84" s="2503">
        <v>0</v>
      </c>
      <c r="E84" s="2504">
        <v>0</v>
      </c>
    </row>
    <row r="85" spans="2:5">
      <c r="B85" s="2476" t="s">
        <v>74</v>
      </c>
      <c r="C85" s="2477" t="s">
        <v>75</v>
      </c>
      <c r="D85" s="2503">
        <v>0</v>
      </c>
      <c r="E85" s="2504">
        <v>0</v>
      </c>
    </row>
    <row r="86" spans="2:5" ht="13.5" thickBot="1">
      <c r="B86" s="2492" t="s">
        <v>76</v>
      </c>
      <c r="C86" s="2493" t="s">
        <v>77</v>
      </c>
      <c r="D86" s="2507">
        <v>0</v>
      </c>
      <c r="E86" s="2508">
        <v>0</v>
      </c>
    </row>
    <row r="87" spans="2:5" ht="26.25" thickBot="1">
      <c r="B87" s="2494" t="s">
        <v>32</v>
      </c>
      <c r="C87" s="2495" t="s">
        <v>78</v>
      </c>
      <c r="D87" s="2496">
        <v>0</v>
      </c>
      <c r="E87" s="2497">
        <v>0</v>
      </c>
    </row>
    <row r="88" spans="2:5" ht="13.5" thickBot="1">
      <c r="B88" s="2473" t="s">
        <v>79</v>
      </c>
      <c r="C88" s="2474" t="s">
        <v>80</v>
      </c>
      <c r="D88" s="2475">
        <v>0</v>
      </c>
      <c r="E88" s="2498">
        <v>0</v>
      </c>
    </row>
    <row r="89" spans="2:5" ht="13.5" thickBot="1">
      <c r="B89" s="2473" t="s">
        <v>81</v>
      </c>
      <c r="C89" s="2474" t="s">
        <v>82</v>
      </c>
      <c r="D89" s="2475">
        <v>0</v>
      </c>
      <c r="E89" s="2499">
        <v>0</v>
      </c>
    </row>
    <row r="90" spans="2:5" ht="13.5" thickBot="1">
      <c r="B90" s="2473" t="s">
        <v>83</v>
      </c>
      <c r="C90" s="2474" t="s">
        <v>84</v>
      </c>
      <c r="D90" s="2475">
        <v>0</v>
      </c>
      <c r="E90" s="2500">
        <v>0</v>
      </c>
    </row>
    <row r="91" spans="2:5">
      <c r="B91" s="2473" t="s">
        <v>85</v>
      </c>
      <c r="C91" s="2474" t="s">
        <v>86</v>
      </c>
      <c r="D91" s="2475">
        <v>27934.25</v>
      </c>
      <c r="E91" s="2498">
        <v>1</v>
      </c>
    </row>
    <row r="92" spans="2:5">
      <c r="B92" s="2476" t="s">
        <v>5</v>
      </c>
      <c r="C92" s="2477" t="s">
        <v>87</v>
      </c>
      <c r="D92" s="2505">
        <v>27934.25</v>
      </c>
      <c r="E92" s="2506">
        <v>1</v>
      </c>
    </row>
    <row r="93" spans="2:5">
      <c r="B93" s="2476" t="s">
        <v>7</v>
      </c>
      <c r="C93" s="2477" t="s">
        <v>88</v>
      </c>
      <c r="D93" s="2503">
        <v>0</v>
      </c>
      <c r="E93" s="2504">
        <v>0</v>
      </c>
    </row>
    <row r="94" spans="2:5" ht="13.5" thickBot="1">
      <c r="B94" s="2478" t="s">
        <v>9</v>
      </c>
      <c r="C94" s="2479" t="s">
        <v>89</v>
      </c>
      <c r="D94" s="2509">
        <v>0</v>
      </c>
      <c r="E94" s="251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>
  <dimension ref="A1:H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42578125" style="43" customWidth="1"/>
    <col min="7" max="7" width="13.4257812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34228.370000000003</v>
      </c>
      <c r="E9" s="23">
        <f>E10+E11+E12+E13</f>
        <v>68998.05</v>
      </c>
    </row>
    <row r="10" spans="2:5">
      <c r="B10" s="14" t="s">
        <v>5</v>
      </c>
      <c r="C10" s="93" t="s">
        <v>6</v>
      </c>
      <c r="D10" s="175">
        <v>34228.370000000003</v>
      </c>
      <c r="E10" s="226">
        <v>68998.05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34228.370000000003</v>
      </c>
      <c r="E20" s="229">
        <f>E9-E16</f>
        <v>68998.05</v>
      </c>
      <c r="F20" s="167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14921.84</v>
      </c>
      <c r="E24" s="23">
        <f>D20</f>
        <v>34228.370000000003</v>
      </c>
    </row>
    <row r="25" spans="2:8">
      <c r="B25" s="21" t="s">
        <v>25</v>
      </c>
      <c r="C25" s="22" t="s">
        <v>26</v>
      </c>
      <c r="D25" s="95">
        <v>19049.79</v>
      </c>
      <c r="E25" s="110">
        <v>54812.44</v>
      </c>
      <c r="F25" s="50"/>
      <c r="G25" s="92"/>
      <c r="H25" s="92"/>
    </row>
    <row r="26" spans="2:8">
      <c r="B26" s="24" t="s">
        <v>27</v>
      </c>
      <c r="C26" s="25" t="s">
        <v>28</v>
      </c>
      <c r="D26" s="96">
        <v>46274.080000000002</v>
      </c>
      <c r="E26" s="111">
        <v>122254.34</v>
      </c>
    </row>
    <row r="27" spans="2:8">
      <c r="B27" s="26" t="s">
        <v>5</v>
      </c>
      <c r="C27" s="15" t="s">
        <v>29</v>
      </c>
      <c r="D27" s="175">
        <v>19220.57</v>
      </c>
      <c r="E27" s="231">
        <v>26132.77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>
        <v>27053.51</v>
      </c>
      <c r="E29" s="231">
        <v>96121.57</v>
      </c>
    </row>
    <row r="30" spans="2:8">
      <c r="B30" s="24" t="s">
        <v>32</v>
      </c>
      <c r="C30" s="27" t="s">
        <v>33</v>
      </c>
      <c r="D30" s="96">
        <v>27224.29</v>
      </c>
      <c r="E30" s="111">
        <v>67441.900000000009</v>
      </c>
    </row>
    <row r="31" spans="2:8">
      <c r="B31" s="26" t="s">
        <v>5</v>
      </c>
      <c r="C31" s="15" t="s">
        <v>34</v>
      </c>
      <c r="D31" s="175">
        <v>695</v>
      </c>
      <c r="E31" s="231">
        <v>682.19</v>
      </c>
    </row>
    <row r="32" spans="2:8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71.69</v>
      </c>
      <c r="E33" s="231">
        <v>232.81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365.01</v>
      </c>
      <c r="E35" s="231">
        <v>1096.67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26092.59</v>
      </c>
      <c r="E37" s="231">
        <v>65430.23</v>
      </c>
    </row>
    <row r="38" spans="2:6">
      <c r="B38" s="21" t="s">
        <v>44</v>
      </c>
      <c r="C38" s="22" t="s">
        <v>45</v>
      </c>
      <c r="D38" s="95">
        <v>256.74</v>
      </c>
      <c r="E38" s="23">
        <v>-20042.759999999998</v>
      </c>
    </row>
    <row r="39" spans="2:6" ht="13.5" thickBot="1">
      <c r="B39" s="30" t="s">
        <v>46</v>
      </c>
      <c r="C39" s="31" t="s">
        <v>47</v>
      </c>
      <c r="D39" s="97">
        <v>34228.370000000003</v>
      </c>
      <c r="E39" s="242">
        <f>E24+E25+E38</f>
        <v>68998.05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241.8843</v>
      </c>
      <c r="E44" s="144">
        <v>519.79300000000001</v>
      </c>
    </row>
    <row r="45" spans="2:6" ht="13.5" thickBot="1">
      <c r="B45" s="41" t="s">
        <v>7</v>
      </c>
      <c r="C45" s="49" t="s">
        <v>52</v>
      </c>
      <c r="D45" s="143">
        <v>519.79300000000001</v>
      </c>
      <c r="E45" s="148">
        <v>1103.4391000000001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61.69</v>
      </c>
      <c r="E47" s="150">
        <v>65.849999999999994</v>
      </c>
    </row>
    <row r="48" spans="2:6">
      <c r="B48" s="39" t="s">
        <v>7</v>
      </c>
      <c r="C48" s="48" t="s">
        <v>54</v>
      </c>
      <c r="D48" s="160">
        <v>56.22</v>
      </c>
      <c r="E48" s="154">
        <v>57.67</v>
      </c>
    </row>
    <row r="49" spans="2:5">
      <c r="B49" s="39" t="s">
        <v>9</v>
      </c>
      <c r="C49" s="48" t="s">
        <v>55</v>
      </c>
      <c r="D49" s="160">
        <v>71.489999999999995</v>
      </c>
      <c r="E49" s="154">
        <v>82.42</v>
      </c>
    </row>
    <row r="50" spans="2:5" ht="13.5" thickBot="1">
      <c r="B50" s="41" t="s">
        <v>11</v>
      </c>
      <c r="C50" s="49" t="s">
        <v>52</v>
      </c>
      <c r="D50" s="143">
        <v>65.849999999999994</v>
      </c>
      <c r="E50" s="152">
        <v>62.53</v>
      </c>
    </row>
    <row r="51" spans="2:5" ht="13.5" thickBot="1">
      <c r="B51" s="32"/>
      <c r="C51" s="33"/>
      <c r="D51" s="153"/>
      <c r="E51" s="153"/>
    </row>
    <row r="52" spans="2:5" ht="16.5" thickBot="1">
      <c r="B52" s="2480"/>
      <c r="C52" s="2481" t="s">
        <v>56</v>
      </c>
      <c r="D52" s="2482"/>
      <c r="E52" s="2472"/>
    </row>
    <row r="53" spans="2:5" ht="23.25" customHeight="1" thickBot="1">
      <c r="B53" s="6368" t="s">
        <v>57</v>
      </c>
      <c r="C53" s="6369"/>
      <c r="D53" s="2483" t="s">
        <v>58</v>
      </c>
      <c r="E53" s="2484" t="s">
        <v>59</v>
      </c>
    </row>
    <row r="54" spans="2:5" ht="13.5" thickBot="1">
      <c r="B54" s="2485" t="s">
        <v>27</v>
      </c>
      <c r="C54" s="2474" t="s">
        <v>60</v>
      </c>
      <c r="D54" s="2486">
        <v>68998.05</v>
      </c>
      <c r="E54" s="2487">
        <v>1</v>
      </c>
    </row>
    <row r="55" spans="2:5" ht="25.5">
      <c r="B55" s="2488" t="s">
        <v>5</v>
      </c>
      <c r="C55" s="2489" t="s">
        <v>61</v>
      </c>
      <c r="D55" s="2501">
        <v>0</v>
      </c>
      <c r="E55" s="2502">
        <v>0</v>
      </c>
    </row>
    <row r="56" spans="2:5">
      <c r="B56" s="2476" t="s">
        <v>268</v>
      </c>
      <c r="C56" s="245" t="s">
        <v>269</v>
      </c>
      <c r="D56" s="2503">
        <v>0</v>
      </c>
      <c r="E56" s="2504">
        <v>0</v>
      </c>
    </row>
    <row r="57" spans="2:5">
      <c r="B57" s="246" t="s">
        <v>270</v>
      </c>
      <c r="C57" s="245" t="s">
        <v>271</v>
      </c>
      <c r="D57" s="2503">
        <v>0</v>
      </c>
      <c r="E57" s="2504">
        <v>0</v>
      </c>
    </row>
    <row r="58" spans="2:5">
      <c r="B58" s="246" t="s">
        <v>272</v>
      </c>
      <c r="C58" s="245" t="s">
        <v>273</v>
      </c>
      <c r="D58" s="247">
        <v>0</v>
      </c>
      <c r="E58" s="2504">
        <v>0</v>
      </c>
    </row>
    <row r="59" spans="2:5" ht="25.5">
      <c r="B59" s="2476" t="s">
        <v>7</v>
      </c>
      <c r="C59" s="2477" t="s">
        <v>62</v>
      </c>
      <c r="D59" s="2503">
        <v>0</v>
      </c>
      <c r="E59" s="2504">
        <v>0</v>
      </c>
    </row>
    <row r="60" spans="2:5">
      <c r="B60" s="2476" t="s">
        <v>9</v>
      </c>
      <c r="C60" s="2477" t="s">
        <v>63</v>
      </c>
      <c r="D60" s="2503">
        <v>0</v>
      </c>
      <c r="E60" s="2504">
        <v>0</v>
      </c>
    </row>
    <row r="61" spans="2:5" ht="24" customHeight="1">
      <c r="B61" s="2476" t="s">
        <v>274</v>
      </c>
      <c r="C61" s="2477" t="s">
        <v>275</v>
      </c>
      <c r="D61" s="2503">
        <v>0</v>
      </c>
      <c r="E61" s="2504">
        <v>0</v>
      </c>
    </row>
    <row r="62" spans="2:5">
      <c r="B62" s="2476" t="s">
        <v>276</v>
      </c>
      <c r="C62" s="2477" t="s">
        <v>16</v>
      </c>
      <c r="D62" s="2503">
        <v>0</v>
      </c>
      <c r="E62" s="2504">
        <v>0</v>
      </c>
    </row>
    <row r="63" spans="2:5">
      <c r="B63" s="2476" t="s">
        <v>11</v>
      </c>
      <c r="C63" s="2477" t="s">
        <v>64</v>
      </c>
      <c r="D63" s="2503">
        <v>0</v>
      </c>
      <c r="E63" s="2504">
        <v>0</v>
      </c>
    </row>
    <row r="64" spans="2:5">
      <c r="B64" s="2476" t="s">
        <v>13</v>
      </c>
      <c r="C64" s="2477" t="s">
        <v>275</v>
      </c>
      <c r="D64" s="2503">
        <v>0</v>
      </c>
      <c r="E64" s="2504">
        <v>0</v>
      </c>
    </row>
    <row r="65" spans="2:5">
      <c r="B65" s="2476" t="s">
        <v>15</v>
      </c>
      <c r="C65" s="2477" t="s">
        <v>16</v>
      </c>
      <c r="D65" s="2503">
        <v>0</v>
      </c>
      <c r="E65" s="2504">
        <v>0</v>
      </c>
    </row>
    <row r="66" spans="2:5">
      <c r="B66" s="2476" t="s">
        <v>38</v>
      </c>
      <c r="C66" s="2477" t="s">
        <v>65</v>
      </c>
      <c r="D66" s="2503">
        <v>0</v>
      </c>
      <c r="E66" s="2504">
        <v>0</v>
      </c>
    </row>
    <row r="67" spans="2:5">
      <c r="B67" s="2490" t="s">
        <v>40</v>
      </c>
      <c r="C67" s="2491" t="s">
        <v>66</v>
      </c>
      <c r="D67" s="2505">
        <v>68998.05</v>
      </c>
      <c r="E67" s="2504">
        <v>1</v>
      </c>
    </row>
    <row r="68" spans="2:5">
      <c r="B68" s="2490" t="s">
        <v>277</v>
      </c>
      <c r="C68" s="2491" t="s">
        <v>278</v>
      </c>
      <c r="D68" s="2505">
        <v>68998.05</v>
      </c>
      <c r="E68" s="2504">
        <v>1</v>
      </c>
    </row>
    <row r="69" spans="2:5">
      <c r="B69" s="2490" t="s">
        <v>279</v>
      </c>
      <c r="C69" s="2491" t="s">
        <v>280</v>
      </c>
      <c r="D69" s="2505">
        <v>0</v>
      </c>
      <c r="E69" s="2506">
        <v>0</v>
      </c>
    </row>
    <row r="70" spans="2:5">
      <c r="B70" s="2490" t="s">
        <v>281</v>
      </c>
      <c r="C70" s="2491" t="s">
        <v>282</v>
      </c>
      <c r="D70" s="2505">
        <v>0</v>
      </c>
      <c r="E70" s="2506">
        <v>0</v>
      </c>
    </row>
    <row r="71" spans="2:5">
      <c r="B71" s="2490" t="s">
        <v>283</v>
      </c>
      <c r="C71" s="2491" t="s">
        <v>284</v>
      </c>
      <c r="D71" s="2505">
        <v>0</v>
      </c>
      <c r="E71" s="2506">
        <v>0</v>
      </c>
    </row>
    <row r="72" spans="2:5" ht="25.5">
      <c r="B72" s="2490" t="s">
        <v>42</v>
      </c>
      <c r="C72" s="2491" t="s">
        <v>67</v>
      </c>
      <c r="D72" s="2505">
        <v>0</v>
      </c>
      <c r="E72" s="2506">
        <v>0</v>
      </c>
    </row>
    <row r="73" spans="2:5">
      <c r="B73" s="2490" t="s">
        <v>285</v>
      </c>
      <c r="C73" s="2491" t="s">
        <v>286</v>
      </c>
      <c r="D73" s="2505">
        <v>0</v>
      </c>
      <c r="E73" s="2506">
        <v>0</v>
      </c>
    </row>
    <row r="74" spans="2:5">
      <c r="B74" s="2490" t="s">
        <v>287</v>
      </c>
      <c r="C74" s="2491" t="s">
        <v>288</v>
      </c>
      <c r="D74" s="2505">
        <v>0</v>
      </c>
      <c r="E74" s="2506">
        <v>0</v>
      </c>
    </row>
    <row r="75" spans="2:5">
      <c r="B75" s="2490" t="s">
        <v>289</v>
      </c>
      <c r="C75" s="2491" t="s">
        <v>290</v>
      </c>
      <c r="D75" s="2503">
        <v>0</v>
      </c>
      <c r="E75" s="2506">
        <v>0</v>
      </c>
    </row>
    <row r="76" spans="2:5">
      <c r="B76" s="2490" t="s">
        <v>291</v>
      </c>
      <c r="C76" s="2491" t="s">
        <v>292</v>
      </c>
      <c r="D76" s="2505">
        <v>0</v>
      </c>
      <c r="E76" s="2506">
        <v>0</v>
      </c>
    </row>
    <row r="77" spans="2:5">
      <c r="B77" s="2490" t="s">
        <v>293</v>
      </c>
      <c r="C77" s="2491" t="s">
        <v>294</v>
      </c>
      <c r="D77" s="2505">
        <v>0</v>
      </c>
      <c r="E77" s="2506">
        <v>0</v>
      </c>
    </row>
    <row r="78" spans="2:5">
      <c r="B78" s="2490" t="s">
        <v>68</v>
      </c>
      <c r="C78" s="2491" t="s">
        <v>69</v>
      </c>
      <c r="D78" s="2505">
        <v>0</v>
      </c>
      <c r="E78" s="2506">
        <v>0</v>
      </c>
    </row>
    <row r="79" spans="2:5">
      <c r="B79" s="2476" t="s">
        <v>70</v>
      </c>
      <c r="C79" s="2477" t="s">
        <v>71</v>
      </c>
      <c r="D79" s="2503">
        <v>0</v>
      </c>
      <c r="E79" s="2504">
        <v>0</v>
      </c>
    </row>
    <row r="80" spans="2:5">
      <c r="B80" s="2476" t="s">
        <v>295</v>
      </c>
      <c r="C80" s="2477" t="s">
        <v>296</v>
      </c>
      <c r="D80" s="2503">
        <v>0</v>
      </c>
      <c r="E80" s="2504">
        <v>0</v>
      </c>
    </row>
    <row r="81" spans="2:5">
      <c r="B81" s="2476" t="s">
        <v>297</v>
      </c>
      <c r="C81" s="2477" t="s">
        <v>298</v>
      </c>
      <c r="D81" s="2503">
        <v>0</v>
      </c>
      <c r="E81" s="2504">
        <v>0</v>
      </c>
    </row>
    <row r="82" spans="2:5">
      <c r="B82" s="2476" t="s">
        <v>299</v>
      </c>
      <c r="C82" s="2477" t="s">
        <v>300</v>
      </c>
      <c r="D82" s="2503">
        <v>0</v>
      </c>
      <c r="E82" s="2504">
        <v>0</v>
      </c>
    </row>
    <row r="83" spans="2:5">
      <c r="B83" s="2476" t="s">
        <v>301</v>
      </c>
      <c r="C83" s="2477" t="s">
        <v>302</v>
      </c>
      <c r="D83" s="2503">
        <v>0</v>
      </c>
      <c r="E83" s="2504">
        <v>0</v>
      </c>
    </row>
    <row r="84" spans="2:5">
      <c r="B84" s="2476" t="s">
        <v>72</v>
      </c>
      <c r="C84" s="2477" t="s">
        <v>73</v>
      </c>
      <c r="D84" s="2503">
        <v>0</v>
      </c>
      <c r="E84" s="2504">
        <v>0</v>
      </c>
    </row>
    <row r="85" spans="2:5">
      <c r="B85" s="2476" t="s">
        <v>74</v>
      </c>
      <c r="C85" s="2477" t="s">
        <v>75</v>
      </c>
      <c r="D85" s="2503">
        <v>0</v>
      </c>
      <c r="E85" s="2504">
        <v>0</v>
      </c>
    </row>
    <row r="86" spans="2:5" ht="13.5" thickBot="1">
      <c r="B86" s="2492" t="s">
        <v>76</v>
      </c>
      <c r="C86" s="2493" t="s">
        <v>77</v>
      </c>
      <c r="D86" s="2507">
        <v>0</v>
      </c>
      <c r="E86" s="2508">
        <v>0</v>
      </c>
    </row>
    <row r="87" spans="2:5" ht="26.25" thickBot="1">
      <c r="B87" s="2494" t="s">
        <v>32</v>
      </c>
      <c r="C87" s="2495" t="s">
        <v>78</v>
      </c>
      <c r="D87" s="2496">
        <v>0</v>
      </c>
      <c r="E87" s="2497">
        <v>0</v>
      </c>
    </row>
    <row r="88" spans="2:5" ht="13.5" thickBot="1">
      <c r="B88" s="2473" t="s">
        <v>79</v>
      </c>
      <c r="C88" s="2474" t="s">
        <v>80</v>
      </c>
      <c r="D88" s="2475">
        <v>0</v>
      </c>
      <c r="E88" s="2498">
        <v>0</v>
      </c>
    </row>
    <row r="89" spans="2:5" ht="13.5" thickBot="1">
      <c r="B89" s="2473" t="s">
        <v>81</v>
      </c>
      <c r="C89" s="2474" t="s">
        <v>82</v>
      </c>
      <c r="D89" s="2475">
        <v>0</v>
      </c>
      <c r="E89" s="2499">
        <v>0</v>
      </c>
    </row>
    <row r="90" spans="2:5" ht="13.5" thickBot="1">
      <c r="B90" s="2473" t="s">
        <v>83</v>
      </c>
      <c r="C90" s="2474" t="s">
        <v>84</v>
      </c>
      <c r="D90" s="2475">
        <v>0</v>
      </c>
      <c r="E90" s="2500">
        <v>0</v>
      </c>
    </row>
    <row r="91" spans="2:5">
      <c r="B91" s="2473" t="s">
        <v>85</v>
      </c>
      <c r="C91" s="2474" t="s">
        <v>86</v>
      </c>
      <c r="D91" s="2475">
        <v>68998.05</v>
      </c>
      <c r="E91" s="2498">
        <v>1</v>
      </c>
    </row>
    <row r="92" spans="2:5">
      <c r="B92" s="2476" t="s">
        <v>5</v>
      </c>
      <c r="C92" s="2477" t="s">
        <v>87</v>
      </c>
      <c r="D92" s="2503">
        <v>68998.05</v>
      </c>
      <c r="E92" s="2504">
        <v>1</v>
      </c>
    </row>
    <row r="93" spans="2:5">
      <c r="B93" s="2476" t="s">
        <v>7</v>
      </c>
      <c r="C93" s="2477" t="s">
        <v>88</v>
      </c>
      <c r="D93" s="2503">
        <v>0</v>
      </c>
      <c r="E93" s="2504">
        <v>0</v>
      </c>
    </row>
    <row r="94" spans="2:5" ht="13.5" thickBot="1">
      <c r="B94" s="2478" t="s">
        <v>9</v>
      </c>
      <c r="C94" s="2479" t="s">
        <v>89</v>
      </c>
      <c r="D94" s="2509">
        <v>0</v>
      </c>
      <c r="E94" s="251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>
  <dimension ref="A1:H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42578125" style="43" customWidth="1"/>
    <col min="7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148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141393.47</v>
      </c>
      <c r="E9" s="23">
        <f>E10+E11+E12+E13</f>
        <v>402895.6</v>
      </c>
    </row>
    <row r="10" spans="2:5">
      <c r="B10" s="14" t="s">
        <v>5</v>
      </c>
      <c r="C10" s="93" t="s">
        <v>6</v>
      </c>
      <c r="D10" s="175">
        <v>141393.47</v>
      </c>
      <c r="E10" s="226">
        <v>402895.6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>
        <f>D9-D16</f>
        <v>141393.47</v>
      </c>
      <c r="E20" s="229">
        <f>E9-E16</f>
        <v>402895.6</v>
      </c>
      <c r="F20" s="167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>
        <v>87845.71</v>
      </c>
      <c r="E24" s="23">
        <f>D20</f>
        <v>141393.47</v>
      </c>
    </row>
    <row r="25" spans="2:8">
      <c r="B25" s="21" t="s">
        <v>25</v>
      </c>
      <c r="C25" s="22" t="s">
        <v>26</v>
      </c>
      <c r="D25" s="95">
        <v>51148.430000000008</v>
      </c>
      <c r="E25" s="110">
        <v>312565.65000000002</v>
      </c>
      <c r="F25" s="50"/>
      <c r="G25" s="92"/>
      <c r="H25" s="92"/>
    </row>
    <row r="26" spans="2:8">
      <c r="B26" s="24" t="s">
        <v>27</v>
      </c>
      <c r="C26" s="25" t="s">
        <v>28</v>
      </c>
      <c r="D26" s="96">
        <v>73444.88</v>
      </c>
      <c r="E26" s="111">
        <v>548915.06999999995</v>
      </c>
      <c r="F26" s="50"/>
    </row>
    <row r="27" spans="2:8">
      <c r="B27" s="26" t="s">
        <v>5</v>
      </c>
      <c r="C27" s="15" t="s">
        <v>29</v>
      </c>
      <c r="D27" s="175">
        <v>15370.26</v>
      </c>
      <c r="E27" s="231">
        <v>35723.29</v>
      </c>
    </row>
    <row r="28" spans="2:8">
      <c r="B28" s="26" t="s">
        <v>7</v>
      </c>
      <c r="C28" s="15" t="s">
        <v>30</v>
      </c>
      <c r="D28" s="175"/>
      <c r="E28" s="231"/>
    </row>
    <row r="29" spans="2:8">
      <c r="B29" s="26" t="s">
        <v>9</v>
      </c>
      <c r="C29" s="15" t="s">
        <v>31</v>
      </c>
      <c r="D29" s="175">
        <v>58074.62</v>
      </c>
      <c r="E29" s="231">
        <v>513191.78</v>
      </c>
      <c r="G29" s="92"/>
      <c r="H29" s="92"/>
    </row>
    <row r="30" spans="2:8">
      <c r="B30" s="24" t="s">
        <v>32</v>
      </c>
      <c r="C30" s="27" t="s">
        <v>33</v>
      </c>
      <c r="D30" s="96">
        <v>22296.45</v>
      </c>
      <c r="E30" s="111">
        <v>236349.42</v>
      </c>
    </row>
    <row r="31" spans="2:8">
      <c r="B31" s="26" t="s">
        <v>5</v>
      </c>
      <c r="C31" s="15" t="s">
        <v>34</v>
      </c>
      <c r="D31" s="175">
        <v>12617.2</v>
      </c>
      <c r="E31" s="231">
        <v>1037.26</v>
      </c>
    </row>
    <row r="32" spans="2:8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874.96</v>
      </c>
      <c r="E33" s="231">
        <v>1205.3800000000001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973.18</v>
      </c>
      <c r="E35" s="231">
        <v>4876.24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7831.11</v>
      </c>
      <c r="E37" s="231">
        <v>229230.54</v>
      </c>
    </row>
    <row r="38" spans="2:6">
      <c r="B38" s="21" t="s">
        <v>44</v>
      </c>
      <c r="C38" s="22" t="s">
        <v>45</v>
      </c>
      <c r="D38" s="95">
        <v>2399.33</v>
      </c>
      <c r="E38" s="23">
        <v>-51063.519999999997</v>
      </c>
    </row>
    <row r="39" spans="2:6" ht="13.5" thickBot="1">
      <c r="B39" s="30" t="s">
        <v>46</v>
      </c>
      <c r="C39" s="31" t="s">
        <v>47</v>
      </c>
      <c r="D39" s="97">
        <v>141393.47</v>
      </c>
      <c r="E39" s="242">
        <f>E24+E25+E38</f>
        <v>402895.6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668.99480000000005</v>
      </c>
      <c r="E44" s="144">
        <v>1041.0356999999999</v>
      </c>
    </row>
    <row r="45" spans="2:6" ht="13.5" thickBot="1">
      <c r="B45" s="41" t="s">
        <v>7</v>
      </c>
      <c r="C45" s="49" t="s">
        <v>52</v>
      </c>
      <c r="D45" s="143">
        <v>1041.0356999999999</v>
      </c>
      <c r="E45" s="148">
        <v>3170.6587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131.31</v>
      </c>
      <c r="E47" s="150">
        <v>135.82</v>
      </c>
    </row>
    <row r="48" spans="2:6">
      <c r="B48" s="39" t="s">
        <v>7</v>
      </c>
      <c r="C48" s="48" t="s">
        <v>54</v>
      </c>
      <c r="D48" s="160">
        <v>129.18</v>
      </c>
      <c r="E48" s="154">
        <v>125.94</v>
      </c>
    </row>
    <row r="49" spans="2:5">
      <c r="B49" s="39" t="s">
        <v>9</v>
      </c>
      <c r="C49" s="48" t="s">
        <v>55</v>
      </c>
      <c r="D49" s="160">
        <v>151.6</v>
      </c>
      <c r="E49" s="154">
        <v>159.68</v>
      </c>
    </row>
    <row r="50" spans="2:5" ht="13.5" thickBot="1">
      <c r="B50" s="41" t="s">
        <v>11</v>
      </c>
      <c r="C50" s="49" t="s">
        <v>52</v>
      </c>
      <c r="D50" s="143">
        <v>135.82</v>
      </c>
      <c r="E50" s="152">
        <v>127.07</v>
      </c>
    </row>
    <row r="51" spans="2:5" ht="13.5" thickBot="1">
      <c r="B51" s="32"/>
      <c r="C51" s="33"/>
      <c r="D51" s="153"/>
      <c r="E51" s="153"/>
    </row>
    <row r="52" spans="2:5" ht="16.5" thickBot="1">
      <c r="B52" s="2480"/>
      <c r="C52" s="2481" t="s">
        <v>56</v>
      </c>
      <c r="D52" s="2482"/>
      <c r="E52" s="2472"/>
    </row>
    <row r="53" spans="2:5" ht="23.25" customHeight="1" thickBot="1">
      <c r="B53" s="6368" t="s">
        <v>57</v>
      </c>
      <c r="C53" s="6369"/>
      <c r="D53" s="2483" t="s">
        <v>58</v>
      </c>
      <c r="E53" s="2484" t="s">
        <v>59</v>
      </c>
    </row>
    <row r="54" spans="2:5" ht="13.5" thickBot="1">
      <c r="B54" s="2485" t="s">
        <v>27</v>
      </c>
      <c r="C54" s="2474" t="s">
        <v>60</v>
      </c>
      <c r="D54" s="2486">
        <v>402895.6</v>
      </c>
      <c r="E54" s="2487">
        <v>1</v>
      </c>
    </row>
    <row r="55" spans="2:5" ht="25.5">
      <c r="B55" s="2488" t="s">
        <v>5</v>
      </c>
      <c r="C55" s="2489" t="s">
        <v>61</v>
      </c>
      <c r="D55" s="2501">
        <v>0</v>
      </c>
      <c r="E55" s="2502">
        <v>0</v>
      </c>
    </row>
    <row r="56" spans="2:5">
      <c r="B56" s="2476" t="s">
        <v>268</v>
      </c>
      <c r="C56" s="245" t="s">
        <v>269</v>
      </c>
      <c r="D56" s="2503">
        <v>0</v>
      </c>
      <c r="E56" s="2504">
        <v>0</v>
      </c>
    </row>
    <row r="57" spans="2:5">
      <c r="B57" s="246" t="s">
        <v>270</v>
      </c>
      <c r="C57" s="245" t="s">
        <v>271</v>
      </c>
      <c r="D57" s="2503">
        <v>0</v>
      </c>
      <c r="E57" s="2504">
        <v>0</v>
      </c>
    </row>
    <row r="58" spans="2:5">
      <c r="B58" s="246" t="s">
        <v>272</v>
      </c>
      <c r="C58" s="245" t="s">
        <v>273</v>
      </c>
      <c r="D58" s="247">
        <v>0</v>
      </c>
      <c r="E58" s="2504">
        <v>0</v>
      </c>
    </row>
    <row r="59" spans="2:5" ht="25.5">
      <c r="B59" s="2476" t="s">
        <v>7</v>
      </c>
      <c r="C59" s="2477" t="s">
        <v>62</v>
      </c>
      <c r="D59" s="2503">
        <v>0</v>
      </c>
      <c r="E59" s="2504">
        <v>0</v>
      </c>
    </row>
    <row r="60" spans="2:5">
      <c r="B60" s="2476" t="s">
        <v>9</v>
      </c>
      <c r="C60" s="2477" t="s">
        <v>63</v>
      </c>
      <c r="D60" s="2503">
        <v>0</v>
      </c>
      <c r="E60" s="2504">
        <v>0</v>
      </c>
    </row>
    <row r="61" spans="2:5" ht="24" customHeight="1">
      <c r="B61" s="2476" t="s">
        <v>274</v>
      </c>
      <c r="C61" s="2477" t="s">
        <v>275</v>
      </c>
      <c r="D61" s="2503">
        <v>0</v>
      </c>
      <c r="E61" s="2504">
        <v>0</v>
      </c>
    </row>
    <row r="62" spans="2:5">
      <c r="B62" s="2476" t="s">
        <v>276</v>
      </c>
      <c r="C62" s="2477" t="s">
        <v>16</v>
      </c>
      <c r="D62" s="2503">
        <v>0</v>
      </c>
      <c r="E62" s="2504">
        <v>0</v>
      </c>
    </row>
    <row r="63" spans="2:5">
      <c r="B63" s="2476" t="s">
        <v>11</v>
      </c>
      <c r="C63" s="2477" t="s">
        <v>64</v>
      </c>
      <c r="D63" s="2503">
        <v>0</v>
      </c>
      <c r="E63" s="2504">
        <v>0</v>
      </c>
    </row>
    <row r="64" spans="2:5">
      <c r="B64" s="2476" t="s">
        <v>13</v>
      </c>
      <c r="C64" s="2477" t="s">
        <v>275</v>
      </c>
      <c r="D64" s="2503">
        <v>0</v>
      </c>
      <c r="E64" s="2504">
        <v>0</v>
      </c>
    </row>
    <row r="65" spans="2:5">
      <c r="B65" s="2476" t="s">
        <v>15</v>
      </c>
      <c r="C65" s="2477" t="s">
        <v>16</v>
      </c>
      <c r="D65" s="2503">
        <v>0</v>
      </c>
      <c r="E65" s="2504">
        <v>0</v>
      </c>
    </row>
    <row r="66" spans="2:5">
      <c r="B66" s="2476" t="s">
        <v>38</v>
      </c>
      <c r="C66" s="2477" t="s">
        <v>65</v>
      </c>
      <c r="D66" s="2503">
        <v>0</v>
      </c>
      <c r="E66" s="2504">
        <v>0</v>
      </c>
    </row>
    <row r="67" spans="2:5">
      <c r="B67" s="2490" t="s">
        <v>40</v>
      </c>
      <c r="C67" s="2491" t="s">
        <v>66</v>
      </c>
      <c r="D67" s="2505">
        <v>402895.6</v>
      </c>
      <c r="E67" s="2504">
        <v>1</v>
      </c>
    </row>
    <row r="68" spans="2:5">
      <c r="B68" s="2490" t="s">
        <v>277</v>
      </c>
      <c r="C68" s="2491" t="s">
        <v>278</v>
      </c>
      <c r="D68" s="2505">
        <v>402895.6</v>
      </c>
      <c r="E68" s="2504">
        <v>1</v>
      </c>
    </row>
    <row r="69" spans="2:5">
      <c r="B69" s="2490" t="s">
        <v>279</v>
      </c>
      <c r="C69" s="2491" t="s">
        <v>280</v>
      </c>
      <c r="D69" s="2505">
        <v>0</v>
      </c>
      <c r="E69" s="2506">
        <v>0</v>
      </c>
    </row>
    <row r="70" spans="2:5">
      <c r="B70" s="2490" t="s">
        <v>281</v>
      </c>
      <c r="C70" s="2491" t="s">
        <v>282</v>
      </c>
      <c r="D70" s="2505">
        <v>0</v>
      </c>
      <c r="E70" s="2506">
        <v>0</v>
      </c>
    </row>
    <row r="71" spans="2:5">
      <c r="B71" s="2490" t="s">
        <v>283</v>
      </c>
      <c r="C71" s="2491" t="s">
        <v>284</v>
      </c>
      <c r="D71" s="2505">
        <v>0</v>
      </c>
      <c r="E71" s="2506">
        <v>0</v>
      </c>
    </row>
    <row r="72" spans="2:5" ht="25.5">
      <c r="B72" s="2490" t="s">
        <v>42</v>
      </c>
      <c r="C72" s="2491" t="s">
        <v>67</v>
      </c>
      <c r="D72" s="2505">
        <v>0</v>
      </c>
      <c r="E72" s="2506">
        <v>0</v>
      </c>
    </row>
    <row r="73" spans="2:5">
      <c r="B73" s="2490" t="s">
        <v>285</v>
      </c>
      <c r="C73" s="2491" t="s">
        <v>286</v>
      </c>
      <c r="D73" s="2505">
        <v>0</v>
      </c>
      <c r="E73" s="2506">
        <v>0</v>
      </c>
    </row>
    <row r="74" spans="2:5">
      <c r="B74" s="2490" t="s">
        <v>287</v>
      </c>
      <c r="C74" s="2491" t="s">
        <v>288</v>
      </c>
      <c r="D74" s="2505">
        <v>0</v>
      </c>
      <c r="E74" s="2506">
        <v>0</v>
      </c>
    </row>
    <row r="75" spans="2:5">
      <c r="B75" s="2490" t="s">
        <v>289</v>
      </c>
      <c r="C75" s="2491" t="s">
        <v>290</v>
      </c>
      <c r="D75" s="2503">
        <v>0</v>
      </c>
      <c r="E75" s="2506">
        <v>0</v>
      </c>
    </row>
    <row r="76" spans="2:5">
      <c r="B76" s="2490" t="s">
        <v>291</v>
      </c>
      <c r="C76" s="2491" t="s">
        <v>292</v>
      </c>
      <c r="D76" s="2505">
        <v>0</v>
      </c>
      <c r="E76" s="2506">
        <v>0</v>
      </c>
    </row>
    <row r="77" spans="2:5">
      <c r="B77" s="2490" t="s">
        <v>293</v>
      </c>
      <c r="C77" s="2491" t="s">
        <v>294</v>
      </c>
      <c r="D77" s="2505">
        <v>0</v>
      </c>
      <c r="E77" s="2506">
        <v>0</v>
      </c>
    </row>
    <row r="78" spans="2:5">
      <c r="B78" s="2490" t="s">
        <v>68</v>
      </c>
      <c r="C78" s="2491" t="s">
        <v>69</v>
      </c>
      <c r="D78" s="2505">
        <v>0</v>
      </c>
      <c r="E78" s="2506">
        <v>0</v>
      </c>
    </row>
    <row r="79" spans="2:5">
      <c r="B79" s="2476" t="s">
        <v>70</v>
      </c>
      <c r="C79" s="2477" t="s">
        <v>71</v>
      </c>
      <c r="D79" s="2503">
        <v>0</v>
      </c>
      <c r="E79" s="2504">
        <v>0</v>
      </c>
    </row>
    <row r="80" spans="2:5">
      <c r="B80" s="2476" t="s">
        <v>295</v>
      </c>
      <c r="C80" s="2477" t="s">
        <v>296</v>
      </c>
      <c r="D80" s="2503">
        <v>0</v>
      </c>
      <c r="E80" s="2504">
        <v>0</v>
      </c>
    </row>
    <row r="81" spans="2:5">
      <c r="B81" s="2476" t="s">
        <v>297</v>
      </c>
      <c r="C81" s="2477" t="s">
        <v>298</v>
      </c>
      <c r="D81" s="2503">
        <v>0</v>
      </c>
      <c r="E81" s="2504">
        <v>0</v>
      </c>
    </row>
    <row r="82" spans="2:5">
      <c r="B82" s="2476" t="s">
        <v>299</v>
      </c>
      <c r="C82" s="2477" t="s">
        <v>300</v>
      </c>
      <c r="D82" s="2503">
        <v>0</v>
      </c>
      <c r="E82" s="2504">
        <v>0</v>
      </c>
    </row>
    <row r="83" spans="2:5">
      <c r="B83" s="2476" t="s">
        <v>301</v>
      </c>
      <c r="C83" s="2477" t="s">
        <v>302</v>
      </c>
      <c r="D83" s="2503">
        <v>0</v>
      </c>
      <c r="E83" s="2504">
        <v>0</v>
      </c>
    </row>
    <row r="84" spans="2:5">
      <c r="B84" s="2476" t="s">
        <v>72</v>
      </c>
      <c r="C84" s="2477" t="s">
        <v>73</v>
      </c>
      <c r="D84" s="2503">
        <v>0</v>
      </c>
      <c r="E84" s="2504">
        <v>0</v>
      </c>
    </row>
    <row r="85" spans="2:5">
      <c r="B85" s="2476" t="s">
        <v>74</v>
      </c>
      <c r="C85" s="2477" t="s">
        <v>75</v>
      </c>
      <c r="D85" s="2503">
        <v>0</v>
      </c>
      <c r="E85" s="2504">
        <v>0</v>
      </c>
    </row>
    <row r="86" spans="2:5" ht="13.5" thickBot="1">
      <c r="B86" s="2492" t="s">
        <v>76</v>
      </c>
      <c r="C86" s="2493" t="s">
        <v>77</v>
      </c>
      <c r="D86" s="2507">
        <v>0</v>
      </c>
      <c r="E86" s="2508">
        <v>0</v>
      </c>
    </row>
    <row r="87" spans="2:5" ht="26.25" thickBot="1">
      <c r="B87" s="2494" t="s">
        <v>32</v>
      </c>
      <c r="C87" s="2495" t="s">
        <v>78</v>
      </c>
      <c r="D87" s="2496">
        <v>0</v>
      </c>
      <c r="E87" s="2497">
        <v>0</v>
      </c>
    </row>
    <row r="88" spans="2:5" ht="13.5" thickBot="1">
      <c r="B88" s="2473" t="s">
        <v>79</v>
      </c>
      <c r="C88" s="2474" t="s">
        <v>80</v>
      </c>
      <c r="D88" s="2475">
        <v>0</v>
      </c>
      <c r="E88" s="2498">
        <v>0</v>
      </c>
    </row>
    <row r="89" spans="2:5" ht="13.5" thickBot="1">
      <c r="B89" s="2473" t="s">
        <v>81</v>
      </c>
      <c r="C89" s="2474" t="s">
        <v>82</v>
      </c>
      <c r="D89" s="2475">
        <v>0</v>
      </c>
      <c r="E89" s="2499">
        <v>0</v>
      </c>
    </row>
    <row r="90" spans="2:5" ht="13.5" thickBot="1">
      <c r="B90" s="2473" t="s">
        <v>83</v>
      </c>
      <c r="C90" s="2474" t="s">
        <v>84</v>
      </c>
      <c r="D90" s="2475">
        <v>0</v>
      </c>
      <c r="E90" s="2500">
        <v>0</v>
      </c>
    </row>
    <row r="91" spans="2:5">
      <c r="B91" s="2473" t="s">
        <v>85</v>
      </c>
      <c r="C91" s="2474" t="s">
        <v>86</v>
      </c>
      <c r="D91" s="2475">
        <v>402895.6</v>
      </c>
      <c r="E91" s="2498">
        <v>1</v>
      </c>
    </row>
    <row r="92" spans="2:5">
      <c r="B92" s="2476" t="s">
        <v>5</v>
      </c>
      <c r="C92" s="2477" t="s">
        <v>87</v>
      </c>
      <c r="D92" s="2505">
        <v>402895.6</v>
      </c>
      <c r="E92" s="2504">
        <v>1</v>
      </c>
    </row>
    <row r="93" spans="2:5">
      <c r="B93" s="2476" t="s">
        <v>7</v>
      </c>
      <c r="C93" s="2477" t="s">
        <v>88</v>
      </c>
      <c r="D93" s="2503">
        <v>0</v>
      </c>
      <c r="E93" s="2504">
        <v>0</v>
      </c>
    </row>
    <row r="94" spans="2:5" ht="13.5" thickBot="1">
      <c r="B94" s="2478" t="s">
        <v>9</v>
      </c>
      <c r="C94" s="2479" t="s">
        <v>89</v>
      </c>
      <c r="D94" s="2509">
        <v>0</v>
      </c>
      <c r="E94" s="251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28515625" customWidth="1"/>
    <col min="7" max="7" width="13.42578125" bestFit="1" customWidth="1"/>
    <col min="8" max="8" width="12.5703125" customWidth="1"/>
    <col min="9" max="9" width="12.71093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110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37343996.810000002</v>
      </c>
      <c r="E9" s="23">
        <f>E10+E11+E12+E13</f>
        <v>38234949.519999996</v>
      </c>
    </row>
    <row r="10" spans="2:5">
      <c r="B10" s="14" t="s">
        <v>5</v>
      </c>
      <c r="C10" s="93" t="s">
        <v>6</v>
      </c>
      <c r="D10" s="175">
        <f>37044868.5+153683.4</f>
        <v>37198551.899999999</v>
      </c>
      <c r="E10" s="226">
        <f>37805485.65+275694.11</f>
        <v>38081179.759999998</v>
      </c>
    </row>
    <row r="11" spans="2:5">
      <c r="B11" s="14" t="s">
        <v>7</v>
      </c>
      <c r="C11" s="93" t="s">
        <v>8</v>
      </c>
      <c r="D11" s="175">
        <v>4.42</v>
      </c>
      <c r="E11" s="226">
        <v>3.37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145440.49</v>
      </c>
      <c r="E13" s="226">
        <f>E14</f>
        <v>153766.39000000001</v>
      </c>
    </row>
    <row r="14" spans="2:5">
      <c r="B14" s="14" t="s">
        <v>13</v>
      </c>
      <c r="C14" s="93" t="s">
        <v>14</v>
      </c>
      <c r="D14" s="175">
        <v>145440.49</v>
      </c>
      <c r="E14" s="226">
        <v>153766.39000000001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72303.12</v>
      </c>
      <c r="E16" s="23">
        <f>E17+E18+E19</f>
        <v>72457.25</v>
      </c>
    </row>
    <row r="17" spans="2:9">
      <c r="B17" s="14" t="s">
        <v>5</v>
      </c>
      <c r="C17" s="93" t="s">
        <v>14</v>
      </c>
      <c r="D17" s="176">
        <v>72303.12</v>
      </c>
      <c r="E17" s="227">
        <v>72457.25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37271693.690000005</v>
      </c>
      <c r="E20" s="229">
        <f>E9-E16</f>
        <v>38162492.269999996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38852921.719999999</v>
      </c>
      <c r="E24" s="23">
        <f>D20</f>
        <v>37271693.690000005</v>
      </c>
      <c r="I24" s="236"/>
    </row>
    <row r="25" spans="2:9">
      <c r="B25" s="21" t="s">
        <v>25</v>
      </c>
      <c r="C25" s="22" t="s">
        <v>26</v>
      </c>
      <c r="D25" s="95">
        <v>750698.69000000134</v>
      </c>
      <c r="E25" s="110">
        <v>3036024.98</v>
      </c>
      <c r="F25" s="105"/>
      <c r="G25" s="105"/>
      <c r="H25" s="105"/>
      <c r="I25" s="147"/>
    </row>
    <row r="26" spans="2:9">
      <c r="B26" s="24" t="s">
        <v>27</v>
      </c>
      <c r="C26" s="25" t="s">
        <v>28</v>
      </c>
      <c r="D26" s="96">
        <v>13135560.27</v>
      </c>
      <c r="E26" s="111">
        <v>12261165.68</v>
      </c>
      <c r="F26" s="105"/>
      <c r="G26" s="105"/>
      <c r="H26" s="105"/>
      <c r="I26" s="147"/>
    </row>
    <row r="27" spans="2:9">
      <c r="B27" s="26" t="s">
        <v>5</v>
      </c>
      <c r="C27" s="15" t="s">
        <v>29</v>
      </c>
      <c r="D27" s="175">
        <v>12391931.59</v>
      </c>
      <c r="E27" s="231">
        <v>11569924.92</v>
      </c>
      <c r="F27" s="105"/>
      <c r="G27" s="105"/>
      <c r="H27" s="105"/>
      <c r="I27" s="147"/>
    </row>
    <row r="28" spans="2:9">
      <c r="B28" s="26" t="s">
        <v>7</v>
      </c>
      <c r="C28" s="15" t="s">
        <v>30</v>
      </c>
      <c r="D28" s="175"/>
      <c r="E28" s="231"/>
      <c r="F28" s="105"/>
      <c r="G28" s="105"/>
      <c r="H28" s="105"/>
      <c r="I28" s="147"/>
    </row>
    <row r="29" spans="2:9">
      <c r="B29" s="26" t="s">
        <v>9</v>
      </c>
      <c r="C29" s="15" t="s">
        <v>31</v>
      </c>
      <c r="D29" s="175">
        <v>743628.67999999993</v>
      </c>
      <c r="E29" s="231">
        <v>691240.76</v>
      </c>
      <c r="F29" s="105"/>
      <c r="G29" s="105"/>
      <c r="H29" s="105"/>
      <c r="I29" s="147"/>
    </row>
    <row r="30" spans="2:9">
      <c r="B30" s="24" t="s">
        <v>32</v>
      </c>
      <c r="C30" s="27" t="s">
        <v>33</v>
      </c>
      <c r="D30" s="96">
        <v>12384861.579999998</v>
      </c>
      <c r="E30" s="111">
        <v>9225140.6999999993</v>
      </c>
      <c r="F30" s="105"/>
      <c r="G30" s="105"/>
      <c r="H30" s="105"/>
      <c r="I30" s="147"/>
    </row>
    <row r="31" spans="2:9">
      <c r="B31" s="26" t="s">
        <v>5</v>
      </c>
      <c r="C31" s="15" t="s">
        <v>34</v>
      </c>
      <c r="D31" s="175">
        <v>6795773.9500000002</v>
      </c>
      <c r="E31" s="231">
        <v>5840663.0999999996</v>
      </c>
      <c r="F31" s="105"/>
      <c r="G31" s="105"/>
      <c r="H31" s="105"/>
      <c r="I31" s="147"/>
    </row>
    <row r="32" spans="2:9">
      <c r="B32" s="26" t="s">
        <v>7</v>
      </c>
      <c r="C32" s="15" t="s">
        <v>35</v>
      </c>
      <c r="D32" s="175"/>
      <c r="E32" s="231"/>
      <c r="F32" s="105"/>
      <c r="G32" s="105"/>
      <c r="H32" s="105"/>
      <c r="I32" s="147"/>
    </row>
    <row r="33" spans="2:9">
      <c r="B33" s="26" t="s">
        <v>9</v>
      </c>
      <c r="C33" s="15" t="s">
        <v>36</v>
      </c>
      <c r="D33" s="175">
        <v>2543204.29</v>
      </c>
      <c r="E33" s="231">
        <v>2062916.1</v>
      </c>
      <c r="F33" s="105"/>
      <c r="G33" s="105"/>
      <c r="H33" s="105"/>
      <c r="I33" s="147"/>
    </row>
    <row r="34" spans="2:9">
      <c r="B34" s="26" t="s">
        <v>11</v>
      </c>
      <c r="C34" s="15" t="s">
        <v>37</v>
      </c>
      <c r="D34" s="175"/>
      <c r="E34" s="231"/>
      <c r="F34" s="105"/>
      <c r="G34" s="105"/>
      <c r="H34" s="105"/>
      <c r="I34" s="147"/>
    </row>
    <row r="35" spans="2:9" ht="25.5">
      <c r="B35" s="26" t="s">
        <v>38</v>
      </c>
      <c r="C35" s="15" t="s">
        <v>39</v>
      </c>
      <c r="D35" s="175"/>
      <c r="E35" s="231"/>
      <c r="F35" s="105"/>
      <c r="G35" s="105"/>
      <c r="H35" s="105"/>
      <c r="I35" s="147"/>
    </row>
    <row r="36" spans="2:9">
      <c r="B36" s="26" t="s">
        <v>40</v>
      </c>
      <c r="C36" s="15" t="s">
        <v>41</v>
      </c>
      <c r="D36" s="175"/>
      <c r="E36" s="231"/>
      <c r="F36" s="105"/>
      <c r="G36" s="105"/>
      <c r="H36" s="105"/>
      <c r="I36" s="147"/>
    </row>
    <row r="37" spans="2:9" ht="13.5" thickBot="1">
      <c r="B37" s="28" t="s">
        <v>42</v>
      </c>
      <c r="C37" s="29" t="s">
        <v>43</v>
      </c>
      <c r="D37" s="175">
        <v>3045883.34</v>
      </c>
      <c r="E37" s="231">
        <v>1321561.5</v>
      </c>
      <c r="F37" s="105"/>
      <c r="G37" s="105"/>
      <c r="H37" s="105"/>
      <c r="I37" s="147"/>
    </row>
    <row r="38" spans="2:9">
      <c r="B38" s="21" t="s">
        <v>44</v>
      </c>
      <c r="C38" s="22" t="s">
        <v>45</v>
      </c>
      <c r="D38" s="95">
        <v>-2331926.7200000002</v>
      </c>
      <c r="E38" s="23">
        <v>-2145226.4</v>
      </c>
    </row>
    <row r="39" spans="2:9" ht="13.5" thickBot="1">
      <c r="B39" s="30" t="s">
        <v>46</v>
      </c>
      <c r="C39" s="31" t="s">
        <v>47</v>
      </c>
      <c r="D39" s="97">
        <v>37271693.689999998</v>
      </c>
      <c r="E39" s="242">
        <f>E24+E25+E38</f>
        <v>38162492.270000003</v>
      </c>
      <c r="F39" s="105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60">
        <v>3885766.6880000001</v>
      </c>
      <c r="E44" s="144">
        <v>3961961.0304</v>
      </c>
    </row>
    <row r="45" spans="2:9" ht="13.5" thickBot="1">
      <c r="B45" s="41" t="s">
        <v>7</v>
      </c>
      <c r="C45" s="49" t="s">
        <v>52</v>
      </c>
      <c r="D45" s="143">
        <v>3961961.0304</v>
      </c>
      <c r="E45" s="148">
        <v>4270161.9512999998</v>
      </c>
    </row>
    <row r="46" spans="2:9">
      <c r="B46" s="36" t="s">
        <v>32</v>
      </c>
      <c r="C46" s="47" t="s">
        <v>53</v>
      </c>
      <c r="D46" s="192"/>
      <c r="E46" s="149"/>
    </row>
    <row r="47" spans="2:9">
      <c r="B47" s="39" t="s">
        <v>5</v>
      </c>
      <c r="C47" s="48" t="s">
        <v>51</v>
      </c>
      <c r="D47" s="160">
        <v>9.9987999999999992</v>
      </c>
      <c r="E47" s="150">
        <v>9.4073852327207401</v>
      </c>
    </row>
    <row r="48" spans="2:9">
      <c r="B48" s="39" t="s">
        <v>7</v>
      </c>
      <c r="C48" s="48" t="s">
        <v>54</v>
      </c>
      <c r="D48" s="160">
        <v>9.2359000000000009</v>
      </c>
      <c r="E48" s="154">
        <v>8.4847999999999999</v>
      </c>
      <c r="H48" s="92"/>
    </row>
    <row r="49" spans="2:8">
      <c r="B49" s="39" t="s">
        <v>9</v>
      </c>
      <c r="C49" s="48" t="s">
        <v>55</v>
      </c>
      <c r="D49" s="160">
        <v>10.347300000000001</v>
      </c>
      <c r="E49" s="154">
        <v>10.680899999999999</v>
      </c>
    </row>
    <row r="50" spans="2:8" ht="13.5" thickBot="1">
      <c r="B50" s="41" t="s">
        <v>11</v>
      </c>
      <c r="C50" s="49" t="s">
        <v>52</v>
      </c>
      <c r="D50" s="143">
        <v>9.4073852327207401</v>
      </c>
      <c r="E50" s="152">
        <v>8.9370128592855593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475"/>
      <c r="C52" s="476" t="s">
        <v>56</v>
      </c>
      <c r="D52" s="477"/>
      <c r="E52" s="467"/>
    </row>
    <row r="53" spans="2:8" ht="23.25" customHeight="1" thickBot="1">
      <c r="B53" s="6368" t="s">
        <v>57</v>
      </c>
      <c r="C53" s="6369"/>
      <c r="D53" s="478" t="s">
        <v>58</v>
      </c>
      <c r="E53" s="479" t="s">
        <v>59</v>
      </c>
    </row>
    <row r="54" spans="2:8" ht="13.5" thickBot="1">
      <c r="B54" s="480" t="s">
        <v>27</v>
      </c>
      <c r="C54" s="469" t="s">
        <v>60</v>
      </c>
      <c r="D54" s="504">
        <v>38081179.759999998</v>
      </c>
      <c r="E54" s="505">
        <v>0.99786930818289565</v>
      </c>
    </row>
    <row r="55" spans="2:8" ht="25.5">
      <c r="B55" s="482" t="s">
        <v>5</v>
      </c>
      <c r="C55" s="483" t="s">
        <v>61</v>
      </c>
      <c r="D55" s="494">
        <v>0</v>
      </c>
      <c r="E55" s="495">
        <v>0</v>
      </c>
    </row>
    <row r="56" spans="2:8">
      <c r="B56" s="471" t="s">
        <v>268</v>
      </c>
      <c r="C56" s="245" t="s">
        <v>269</v>
      </c>
      <c r="D56" s="496">
        <v>0</v>
      </c>
      <c r="E56" s="497">
        <v>0</v>
      </c>
    </row>
    <row r="57" spans="2:8">
      <c r="B57" s="246" t="s">
        <v>270</v>
      </c>
      <c r="C57" s="245" t="s">
        <v>271</v>
      </c>
      <c r="D57" s="496">
        <v>0</v>
      </c>
      <c r="E57" s="497">
        <v>0</v>
      </c>
    </row>
    <row r="58" spans="2:8">
      <c r="B58" s="246" t="s">
        <v>272</v>
      </c>
      <c r="C58" s="245" t="s">
        <v>273</v>
      </c>
      <c r="D58" s="247">
        <v>0</v>
      </c>
      <c r="E58" s="497">
        <v>0</v>
      </c>
    </row>
    <row r="59" spans="2:8" ht="25.5">
      <c r="B59" s="471" t="s">
        <v>7</v>
      </c>
      <c r="C59" s="472" t="s">
        <v>62</v>
      </c>
      <c r="D59" s="496">
        <v>0</v>
      </c>
      <c r="E59" s="497">
        <v>0</v>
      </c>
    </row>
    <row r="60" spans="2:8">
      <c r="B60" s="471" t="s">
        <v>9</v>
      </c>
      <c r="C60" s="472" t="s">
        <v>63</v>
      </c>
      <c r="D60" s="496">
        <v>0</v>
      </c>
      <c r="E60" s="497">
        <v>0</v>
      </c>
    </row>
    <row r="61" spans="2:8" ht="24" customHeight="1">
      <c r="B61" s="471" t="s">
        <v>274</v>
      </c>
      <c r="C61" s="472" t="s">
        <v>275</v>
      </c>
      <c r="D61" s="496">
        <v>0</v>
      </c>
      <c r="E61" s="497">
        <v>0</v>
      </c>
    </row>
    <row r="62" spans="2:8">
      <c r="B62" s="471" t="s">
        <v>276</v>
      </c>
      <c r="C62" s="472" t="s">
        <v>16</v>
      </c>
      <c r="D62" s="496">
        <v>0</v>
      </c>
      <c r="E62" s="497">
        <v>0</v>
      </c>
    </row>
    <row r="63" spans="2:8">
      <c r="B63" s="471" t="s">
        <v>11</v>
      </c>
      <c r="C63" s="472" t="s">
        <v>64</v>
      </c>
      <c r="D63" s="496">
        <v>0</v>
      </c>
      <c r="E63" s="497">
        <v>0</v>
      </c>
    </row>
    <row r="64" spans="2:8">
      <c r="B64" s="471" t="s">
        <v>13</v>
      </c>
      <c r="C64" s="472" t="s">
        <v>275</v>
      </c>
      <c r="D64" s="496">
        <v>0</v>
      </c>
      <c r="E64" s="497">
        <v>0</v>
      </c>
    </row>
    <row r="65" spans="2:5">
      <c r="B65" s="471" t="s">
        <v>15</v>
      </c>
      <c r="C65" s="472" t="s">
        <v>16</v>
      </c>
      <c r="D65" s="496">
        <v>0</v>
      </c>
      <c r="E65" s="497">
        <v>0</v>
      </c>
    </row>
    <row r="66" spans="2:5">
      <c r="B66" s="471" t="s">
        <v>38</v>
      </c>
      <c r="C66" s="472" t="s">
        <v>65</v>
      </c>
      <c r="D66" s="496">
        <v>0</v>
      </c>
      <c r="E66" s="497">
        <v>0</v>
      </c>
    </row>
    <row r="67" spans="2:5">
      <c r="B67" s="484" t="s">
        <v>40</v>
      </c>
      <c r="C67" s="485" t="s">
        <v>66</v>
      </c>
      <c r="D67" s="506">
        <v>37805485.649999999</v>
      </c>
      <c r="E67" s="507">
        <v>0.99064509158693903</v>
      </c>
    </row>
    <row r="68" spans="2:5">
      <c r="B68" s="484" t="s">
        <v>277</v>
      </c>
      <c r="C68" s="485" t="s">
        <v>278</v>
      </c>
      <c r="D68" s="508">
        <v>37805485.649999999</v>
      </c>
      <c r="E68" s="509">
        <v>0.99064509158693903</v>
      </c>
    </row>
    <row r="69" spans="2:5">
      <c r="B69" s="484" t="s">
        <v>279</v>
      </c>
      <c r="C69" s="485" t="s">
        <v>280</v>
      </c>
      <c r="D69" s="498">
        <v>0</v>
      </c>
      <c r="E69" s="499">
        <v>0</v>
      </c>
    </row>
    <row r="70" spans="2:5">
      <c r="B70" s="484" t="s">
        <v>281</v>
      </c>
      <c r="C70" s="485" t="s">
        <v>282</v>
      </c>
      <c r="D70" s="498">
        <v>0</v>
      </c>
      <c r="E70" s="499">
        <v>0</v>
      </c>
    </row>
    <row r="71" spans="2:5">
      <c r="B71" s="484" t="s">
        <v>283</v>
      </c>
      <c r="C71" s="485" t="s">
        <v>284</v>
      </c>
      <c r="D71" s="498">
        <v>0</v>
      </c>
      <c r="E71" s="499">
        <v>0</v>
      </c>
    </row>
    <row r="72" spans="2:5" ht="25.5">
      <c r="B72" s="484" t="s">
        <v>42</v>
      </c>
      <c r="C72" s="485" t="s">
        <v>67</v>
      </c>
      <c r="D72" s="498">
        <v>0</v>
      </c>
      <c r="E72" s="499">
        <v>0</v>
      </c>
    </row>
    <row r="73" spans="2:5">
      <c r="B73" s="484" t="s">
        <v>285</v>
      </c>
      <c r="C73" s="485" t="s">
        <v>286</v>
      </c>
      <c r="D73" s="498">
        <v>0</v>
      </c>
      <c r="E73" s="499">
        <v>0</v>
      </c>
    </row>
    <row r="74" spans="2:5">
      <c r="B74" s="484" t="s">
        <v>287</v>
      </c>
      <c r="C74" s="485" t="s">
        <v>288</v>
      </c>
      <c r="D74" s="498">
        <v>0</v>
      </c>
      <c r="E74" s="499">
        <v>0</v>
      </c>
    </row>
    <row r="75" spans="2:5">
      <c r="B75" s="484" t="s">
        <v>289</v>
      </c>
      <c r="C75" s="485" t="s">
        <v>290</v>
      </c>
      <c r="D75" s="496">
        <v>0</v>
      </c>
      <c r="E75" s="499">
        <v>0</v>
      </c>
    </row>
    <row r="76" spans="2:5">
      <c r="B76" s="484" t="s">
        <v>291</v>
      </c>
      <c r="C76" s="485" t="s">
        <v>292</v>
      </c>
      <c r="D76" s="498">
        <v>0</v>
      </c>
      <c r="E76" s="499">
        <v>0</v>
      </c>
    </row>
    <row r="77" spans="2:5">
      <c r="B77" s="484" t="s">
        <v>293</v>
      </c>
      <c r="C77" s="485" t="s">
        <v>294</v>
      </c>
      <c r="D77" s="498">
        <v>0</v>
      </c>
      <c r="E77" s="499">
        <v>0</v>
      </c>
    </row>
    <row r="78" spans="2:5">
      <c r="B78" s="484" t="s">
        <v>68</v>
      </c>
      <c r="C78" s="485" t="s">
        <v>69</v>
      </c>
      <c r="D78" s="498">
        <v>0</v>
      </c>
      <c r="E78" s="499">
        <v>0</v>
      </c>
    </row>
    <row r="79" spans="2:5">
      <c r="B79" s="471" t="s">
        <v>70</v>
      </c>
      <c r="C79" s="472" t="s">
        <v>71</v>
      </c>
      <c r="D79" s="496">
        <v>0</v>
      </c>
      <c r="E79" s="497">
        <v>0</v>
      </c>
    </row>
    <row r="80" spans="2:5">
      <c r="B80" s="471" t="s">
        <v>295</v>
      </c>
      <c r="C80" s="472" t="s">
        <v>296</v>
      </c>
      <c r="D80" s="496">
        <v>0</v>
      </c>
      <c r="E80" s="497">
        <v>0</v>
      </c>
    </row>
    <row r="81" spans="2:5">
      <c r="B81" s="471" t="s">
        <v>297</v>
      </c>
      <c r="C81" s="472" t="s">
        <v>298</v>
      </c>
      <c r="D81" s="496">
        <v>0</v>
      </c>
      <c r="E81" s="497">
        <v>0</v>
      </c>
    </row>
    <row r="82" spans="2:5">
      <c r="B82" s="471" t="s">
        <v>299</v>
      </c>
      <c r="C82" s="472" t="s">
        <v>300</v>
      </c>
      <c r="D82" s="496">
        <v>0</v>
      </c>
      <c r="E82" s="497">
        <v>0</v>
      </c>
    </row>
    <row r="83" spans="2:5">
      <c r="B83" s="471" t="s">
        <v>301</v>
      </c>
      <c r="C83" s="472" t="s">
        <v>302</v>
      </c>
      <c r="D83" s="496">
        <v>0</v>
      </c>
      <c r="E83" s="497">
        <v>0</v>
      </c>
    </row>
    <row r="84" spans="2:5">
      <c r="B84" s="471" t="s">
        <v>72</v>
      </c>
      <c r="C84" s="472" t="s">
        <v>73</v>
      </c>
      <c r="D84" s="496">
        <v>0</v>
      </c>
      <c r="E84" s="497">
        <v>0</v>
      </c>
    </row>
    <row r="85" spans="2:5">
      <c r="B85" s="471" t="s">
        <v>74</v>
      </c>
      <c r="C85" s="472" t="s">
        <v>75</v>
      </c>
      <c r="D85" s="510">
        <v>275694.11</v>
      </c>
      <c r="E85" s="511">
        <v>7.2242165959566142E-3</v>
      </c>
    </row>
    <row r="86" spans="2:5" ht="13.5" thickBot="1">
      <c r="B86" s="486" t="s">
        <v>76</v>
      </c>
      <c r="C86" s="487" t="s">
        <v>77</v>
      </c>
      <c r="D86" s="500">
        <v>0</v>
      </c>
      <c r="E86" s="501">
        <v>0</v>
      </c>
    </row>
    <row r="87" spans="2:5" ht="26.25" thickBot="1">
      <c r="B87" s="488" t="s">
        <v>32</v>
      </c>
      <c r="C87" s="489" t="s">
        <v>78</v>
      </c>
      <c r="D87" s="490">
        <v>0</v>
      </c>
      <c r="E87" s="491">
        <v>0</v>
      </c>
    </row>
    <row r="88" spans="2:5" ht="13.5" thickBot="1">
      <c r="B88" s="468" t="s">
        <v>79</v>
      </c>
      <c r="C88" s="469" t="s">
        <v>80</v>
      </c>
      <c r="D88" s="515">
        <v>3.37</v>
      </c>
      <c r="E88" s="538">
        <v>0</v>
      </c>
    </row>
    <row r="89" spans="2:5" ht="13.5" thickBot="1">
      <c r="B89" s="468" t="s">
        <v>81</v>
      </c>
      <c r="C89" s="469" t="s">
        <v>82</v>
      </c>
      <c r="D89" s="515">
        <v>153766.39000000001</v>
      </c>
      <c r="E89" s="526">
        <v>4.0292544027811742E-3</v>
      </c>
    </row>
    <row r="90" spans="2:5" ht="13.5" thickBot="1">
      <c r="B90" s="468" t="s">
        <v>83</v>
      </c>
      <c r="C90" s="469" t="s">
        <v>84</v>
      </c>
      <c r="D90" s="515">
        <v>72457.25</v>
      </c>
      <c r="E90" s="526">
        <v>1.8986508922783204E-3</v>
      </c>
    </row>
    <row r="91" spans="2:5">
      <c r="B91" s="468" t="s">
        <v>85</v>
      </c>
      <c r="C91" s="469" t="s">
        <v>86</v>
      </c>
      <c r="D91" s="515">
        <v>38162492.269999996</v>
      </c>
      <c r="E91" s="537">
        <v>0.99999991169339852</v>
      </c>
    </row>
    <row r="92" spans="2:5">
      <c r="B92" s="471" t="s">
        <v>5</v>
      </c>
      <c r="C92" s="472" t="s">
        <v>87</v>
      </c>
      <c r="D92" s="541">
        <v>38162492.269999996</v>
      </c>
      <c r="E92" s="542">
        <v>0.99999991169339852</v>
      </c>
    </row>
    <row r="93" spans="2:5">
      <c r="B93" s="471" t="s">
        <v>7</v>
      </c>
      <c r="C93" s="472" t="s">
        <v>88</v>
      </c>
      <c r="D93" s="496">
        <v>0</v>
      </c>
      <c r="E93" s="497">
        <v>0</v>
      </c>
    </row>
    <row r="94" spans="2:5" ht="13.5" thickBot="1">
      <c r="B94" s="473" t="s">
        <v>9</v>
      </c>
      <c r="C94" s="474" t="s">
        <v>89</v>
      </c>
      <c r="D94" s="502">
        <v>0</v>
      </c>
      <c r="E94" s="50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dimension ref="A1:H94"/>
  <sheetViews>
    <sheetView topLeftCell="A52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7109375" style="43" customWidth="1"/>
    <col min="7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261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21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258694.37</v>
      </c>
    </row>
    <row r="10" spans="2:5">
      <c r="B10" s="14" t="s">
        <v>5</v>
      </c>
      <c r="C10" s="93" t="s">
        <v>6</v>
      </c>
      <c r="D10" s="175"/>
      <c r="E10" s="226">
        <v>258694.37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8">
      <c r="B17" s="14" t="s">
        <v>5</v>
      </c>
      <c r="C17" s="93" t="s">
        <v>14</v>
      </c>
      <c r="D17" s="176"/>
      <c r="E17" s="227"/>
    </row>
    <row r="18" spans="2:8" ht="25.5">
      <c r="B18" s="14" t="s">
        <v>7</v>
      </c>
      <c r="C18" s="93" t="s">
        <v>19</v>
      </c>
      <c r="D18" s="175"/>
      <c r="E18" s="226"/>
    </row>
    <row r="19" spans="2:8" ht="13.5" thickBot="1">
      <c r="B19" s="16" t="s">
        <v>9</v>
      </c>
      <c r="C19" s="94" t="s">
        <v>20</v>
      </c>
      <c r="D19" s="177"/>
      <c r="E19" s="228"/>
    </row>
    <row r="20" spans="2:8" ht="13.5" thickBot="1">
      <c r="B20" s="6366" t="s">
        <v>21</v>
      </c>
      <c r="C20" s="6367"/>
      <c r="D20" s="178"/>
      <c r="E20" s="229">
        <f>E9-E16</f>
        <v>258694.37</v>
      </c>
      <c r="F20" s="167"/>
      <c r="G20" s="105"/>
    </row>
    <row r="21" spans="2:8" ht="13.5" thickBot="1">
      <c r="B21" s="3"/>
      <c r="C21" s="17"/>
      <c r="D21" s="18"/>
      <c r="E21" s="18"/>
      <c r="G21" s="105"/>
    </row>
    <row r="22" spans="2:8" ht="16.5" thickBot="1">
      <c r="B22" s="4"/>
      <c r="C22" s="5" t="s">
        <v>22</v>
      </c>
      <c r="D22" s="19"/>
      <c r="E22" s="20"/>
    </row>
    <row r="23" spans="2:8" ht="13.5" thickBot="1">
      <c r="B23" s="218"/>
      <c r="C23" s="9" t="s">
        <v>2</v>
      </c>
      <c r="D23" s="10" t="s">
        <v>131</v>
      </c>
      <c r="E23" s="45" t="s">
        <v>259</v>
      </c>
    </row>
    <row r="24" spans="2:8" ht="13.5" thickBot="1">
      <c r="B24" s="21" t="s">
        <v>23</v>
      </c>
      <c r="C24" s="22" t="s">
        <v>24</v>
      </c>
      <c r="D24" s="95"/>
      <c r="E24" s="23"/>
    </row>
    <row r="25" spans="2:8">
      <c r="B25" s="21" t="s">
        <v>25</v>
      </c>
      <c r="C25" s="22" t="s">
        <v>26</v>
      </c>
      <c r="D25" s="95"/>
      <c r="E25" s="238">
        <v>257912.83</v>
      </c>
      <c r="F25" s="50"/>
      <c r="G25" s="92"/>
      <c r="H25" s="92"/>
    </row>
    <row r="26" spans="2:8">
      <c r="B26" s="24" t="s">
        <v>27</v>
      </c>
      <c r="C26" s="25" t="s">
        <v>28</v>
      </c>
      <c r="D26" s="96"/>
      <c r="E26" s="239">
        <v>259879.42</v>
      </c>
    </row>
    <row r="27" spans="2:8">
      <c r="B27" s="26" t="s">
        <v>5</v>
      </c>
      <c r="C27" s="15" t="s">
        <v>29</v>
      </c>
      <c r="D27" s="175"/>
      <c r="E27" s="240">
        <v>2509.1999999999998</v>
      </c>
    </row>
    <row r="28" spans="2:8">
      <c r="B28" s="26" t="s">
        <v>7</v>
      </c>
      <c r="C28" s="15" t="s">
        <v>30</v>
      </c>
      <c r="D28" s="175"/>
      <c r="E28" s="240"/>
    </row>
    <row r="29" spans="2:8">
      <c r="B29" s="26" t="s">
        <v>9</v>
      </c>
      <c r="C29" s="15" t="s">
        <v>31</v>
      </c>
      <c r="D29" s="175"/>
      <c r="E29" s="240">
        <v>257370.22</v>
      </c>
    </row>
    <row r="30" spans="2:8">
      <c r="B30" s="24" t="s">
        <v>32</v>
      </c>
      <c r="C30" s="27" t="s">
        <v>33</v>
      </c>
      <c r="D30" s="96"/>
      <c r="E30" s="239">
        <v>1966.5900000000001</v>
      </c>
      <c r="F30" s="50"/>
    </row>
    <row r="31" spans="2:8">
      <c r="B31" s="26" t="s">
        <v>5</v>
      </c>
      <c r="C31" s="15" t="s">
        <v>34</v>
      </c>
      <c r="D31" s="175"/>
      <c r="E31" s="240"/>
    </row>
    <row r="32" spans="2:8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/>
      <c r="E33" s="240">
        <v>178.88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/>
      <c r="E35" s="240">
        <v>894.6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/>
      <c r="E37" s="240">
        <v>893.11</v>
      </c>
    </row>
    <row r="38" spans="2:6">
      <c r="B38" s="21" t="s">
        <v>44</v>
      </c>
      <c r="C38" s="22" t="s">
        <v>45</v>
      </c>
      <c r="D38" s="95"/>
      <c r="E38" s="23">
        <v>781.54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258694.37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21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2002.5884000000001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128.57</v>
      </c>
    </row>
    <row r="49" spans="2:5">
      <c r="B49" s="39" t="s">
        <v>9</v>
      </c>
      <c r="C49" s="48" t="s">
        <v>55</v>
      </c>
      <c r="D49" s="160"/>
      <c r="E49" s="154">
        <v>129.18</v>
      </c>
    </row>
    <row r="50" spans="2:5" ht="13.5" thickBot="1">
      <c r="B50" s="41" t="s">
        <v>11</v>
      </c>
      <c r="C50" s="49" t="s">
        <v>52</v>
      </c>
      <c r="D50" s="143"/>
      <c r="E50" s="152">
        <v>129.18</v>
      </c>
    </row>
    <row r="51" spans="2:5" ht="13.5" thickBot="1">
      <c r="B51" s="32"/>
      <c r="C51" s="33"/>
      <c r="D51" s="153"/>
      <c r="E51" s="153"/>
    </row>
    <row r="52" spans="2:5" ht="16.5" thickBot="1">
      <c r="B52" s="2480"/>
      <c r="C52" s="2481" t="s">
        <v>56</v>
      </c>
      <c r="D52" s="2482"/>
      <c r="E52" s="2472"/>
    </row>
    <row r="53" spans="2:5" ht="23.25" customHeight="1" thickBot="1">
      <c r="B53" s="6368" t="s">
        <v>57</v>
      </c>
      <c r="C53" s="6369"/>
      <c r="D53" s="2483" t="s">
        <v>58</v>
      </c>
      <c r="E53" s="2484" t="s">
        <v>59</v>
      </c>
    </row>
    <row r="54" spans="2:5" ht="13.5" thickBot="1">
      <c r="B54" s="2485" t="s">
        <v>27</v>
      </c>
      <c r="C54" s="2474" t="s">
        <v>60</v>
      </c>
      <c r="D54" s="2486">
        <v>258694.37</v>
      </c>
      <c r="E54" s="2487">
        <v>1</v>
      </c>
    </row>
    <row r="55" spans="2:5" ht="25.5">
      <c r="B55" s="2488" t="s">
        <v>5</v>
      </c>
      <c r="C55" s="2489" t="s">
        <v>61</v>
      </c>
      <c r="D55" s="2501">
        <v>0</v>
      </c>
      <c r="E55" s="2502">
        <v>0</v>
      </c>
    </row>
    <row r="56" spans="2:5">
      <c r="B56" s="2476" t="s">
        <v>268</v>
      </c>
      <c r="C56" s="245" t="s">
        <v>269</v>
      </c>
      <c r="D56" s="2503">
        <v>0</v>
      </c>
      <c r="E56" s="2504">
        <v>0</v>
      </c>
    </row>
    <row r="57" spans="2:5">
      <c r="B57" s="246" t="s">
        <v>270</v>
      </c>
      <c r="C57" s="245" t="s">
        <v>271</v>
      </c>
      <c r="D57" s="2503">
        <v>0</v>
      </c>
      <c r="E57" s="2504">
        <v>0</v>
      </c>
    </row>
    <row r="58" spans="2:5">
      <c r="B58" s="246" t="s">
        <v>272</v>
      </c>
      <c r="C58" s="245" t="s">
        <v>273</v>
      </c>
      <c r="D58" s="247">
        <v>0</v>
      </c>
      <c r="E58" s="2504">
        <v>0</v>
      </c>
    </row>
    <row r="59" spans="2:5" ht="25.5">
      <c r="B59" s="2476" t="s">
        <v>7</v>
      </c>
      <c r="C59" s="2477" t="s">
        <v>62</v>
      </c>
      <c r="D59" s="2503">
        <v>0</v>
      </c>
      <c r="E59" s="2504">
        <v>0</v>
      </c>
    </row>
    <row r="60" spans="2:5">
      <c r="B60" s="2476" t="s">
        <v>9</v>
      </c>
      <c r="C60" s="2477" t="s">
        <v>63</v>
      </c>
      <c r="D60" s="2503">
        <v>0</v>
      </c>
      <c r="E60" s="2504">
        <v>0</v>
      </c>
    </row>
    <row r="61" spans="2:5" ht="24" customHeight="1">
      <c r="B61" s="2476" t="s">
        <v>274</v>
      </c>
      <c r="C61" s="2477" t="s">
        <v>275</v>
      </c>
      <c r="D61" s="2503">
        <v>0</v>
      </c>
      <c r="E61" s="2504">
        <v>0</v>
      </c>
    </row>
    <row r="62" spans="2:5">
      <c r="B62" s="2476" t="s">
        <v>276</v>
      </c>
      <c r="C62" s="2477" t="s">
        <v>16</v>
      </c>
      <c r="D62" s="2503">
        <v>0</v>
      </c>
      <c r="E62" s="2504">
        <v>0</v>
      </c>
    </row>
    <row r="63" spans="2:5">
      <c r="B63" s="2476" t="s">
        <v>11</v>
      </c>
      <c r="C63" s="2477" t="s">
        <v>64</v>
      </c>
      <c r="D63" s="2503">
        <v>0</v>
      </c>
      <c r="E63" s="2504">
        <v>0</v>
      </c>
    </row>
    <row r="64" spans="2:5">
      <c r="B64" s="2476" t="s">
        <v>13</v>
      </c>
      <c r="C64" s="2477" t="s">
        <v>275</v>
      </c>
      <c r="D64" s="2503">
        <v>0</v>
      </c>
      <c r="E64" s="2504">
        <v>0</v>
      </c>
    </row>
    <row r="65" spans="2:5">
      <c r="B65" s="2476" t="s">
        <v>15</v>
      </c>
      <c r="C65" s="2477" t="s">
        <v>16</v>
      </c>
      <c r="D65" s="2503">
        <v>0</v>
      </c>
      <c r="E65" s="2504">
        <v>0</v>
      </c>
    </row>
    <row r="66" spans="2:5">
      <c r="B66" s="2476" t="s">
        <v>38</v>
      </c>
      <c r="C66" s="2477" t="s">
        <v>65</v>
      </c>
      <c r="D66" s="2503">
        <v>0</v>
      </c>
      <c r="E66" s="2504">
        <v>0</v>
      </c>
    </row>
    <row r="67" spans="2:5">
      <c r="B67" s="2490" t="s">
        <v>40</v>
      </c>
      <c r="C67" s="2491" t="s">
        <v>66</v>
      </c>
      <c r="D67" s="2505">
        <v>258694.37</v>
      </c>
      <c r="E67" s="2504">
        <v>1</v>
      </c>
    </row>
    <row r="68" spans="2:5">
      <c r="B68" s="2490" t="s">
        <v>277</v>
      </c>
      <c r="C68" s="2491" t="s">
        <v>278</v>
      </c>
      <c r="D68" s="2505">
        <v>258694.37</v>
      </c>
      <c r="E68" s="2504">
        <v>1</v>
      </c>
    </row>
    <row r="69" spans="2:5">
      <c r="B69" s="2490" t="s">
        <v>279</v>
      </c>
      <c r="C69" s="2491" t="s">
        <v>280</v>
      </c>
      <c r="D69" s="2505">
        <v>0</v>
      </c>
      <c r="E69" s="2506">
        <v>0</v>
      </c>
    </row>
    <row r="70" spans="2:5">
      <c r="B70" s="2490" t="s">
        <v>281</v>
      </c>
      <c r="C70" s="2491" t="s">
        <v>282</v>
      </c>
      <c r="D70" s="2505">
        <v>0</v>
      </c>
      <c r="E70" s="2506">
        <v>0</v>
      </c>
    </row>
    <row r="71" spans="2:5">
      <c r="B71" s="2490" t="s">
        <v>283</v>
      </c>
      <c r="C71" s="2491" t="s">
        <v>284</v>
      </c>
      <c r="D71" s="2505">
        <v>0</v>
      </c>
      <c r="E71" s="2506">
        <v>0</v>
      </c>
    </row>
    <row r="72" spans="2:5" ht="25.5">
      <c r="B72" s="2490" t="s">
        <v>42</v>
      </c>
      <c r="C72" s="2491" t="s">
        <v>67</v>
      </c>
      <c r="D72" s="2505">
        <v>0</v>
      </c>
      <c r="E72" s="2506">
        <v>0</v>
      </c>
    </row>
    <row r="73" spans="2:5">
      <c r="B73" s="2490" t="s">
        <v>285</v>
      </c>
      <c r="C73" s="2491" t="s">
        <v>286</v>
      </c>
      <c r="D73" s="2505">
        <v>0</v>
      </c>
      <c r="E73" s="2506">
        <v>0</v>
      </c>
    </row>
    <row r="74" spans="2:5">
      <c r="B74" s="2490" t="s">
        <v>287</v>
      </c>
      <c r="C74" s="2491" t="s">
        <v>288</v>
      </c>
      <c r="D74" s="2505">
        <v>0</v>
      </c>
      <c r="E74" s="2506">
        <v>0</v>
      </c>
    </row>
    <row r="75" spans="2:5">
      <c r="B75" s="2490" t="s">
        <v>289</v>
      </c>
      <c r="C75" s="2491" t="s">
        <v>290</v>
      </c>
      <c r="D75" s="2503">
        <v>0</v>
      </c>
      <c r="E75" s="2506">
        <v>0</v>
      </c>
    </row>
    <row r="76" spans="2:5">
      <c r="B76" s="2490" t="s">
        <v>291</v>
      </c>
      <c r="C76" s="2491" t="s">
        <v>292</v>
      </c>
      <c r="D76" s="2505">
        <v>0</v>
      </c>
      <c r="E76" s="2506">
        <v>0</v>
      </c>
    </row>
    <row r="77" spans="2:5">
      <c r="B77" s="2490" t="s">
        <v>293</v>
      </c>
      <c r="C77" s="2491" t="s">
        <v>294</v>
      </c>
      <c r="D77" s="2505">
        <v>0</v>
      </c>
      <c r="E77" s="2506">
        <v>0</v>
      </c>
    </row>
    <row r="78" spans="2:5">
      <c r="B78" s="2490" t="s">
        <v>68</v>
      </c>
      <c r="C78" s="2491" t="s">
        <v>69</v>
      </c>
      <c r="D78" s="2505">
        <v>0</v>
      </c>
      <c r="E78" s="2506">
        <v>0</v>
      </c>
    </row>
    <row r="79" spans="2:5">
      <c r="B79" s="2476" t="s">
        <v>70</v>
      </c>
      <c r="C79" s="2477" t="s">
        <v>71</v>
      </c>
      <c r="D79" s="2503">
        <v>0</v>
      </c>
      <c r="E79" s="2504">
        <v>0</v>
      </c>
    </row>
    <row r="80" spans="2:5">
      <c r="B80" s="2476" t="s">
        <v>295</v>
      </c>
      <c r="C80" s="2477" t="s">
        <v>296</v>
      </c>
      <c r="D80" s="2503">
        <v>0</v>
      </c>
      <c r="E80" s="2504">
        <v>0</v>
      </c>
    </row>
    <row r="81" spans="2:5">
      <c r="B81" s="2476" t="s">
        <v>297</v>
      </c>
      <c r="C81" s="2477" t="s">
        <v>298</v>
      </c>
      <c r="D81" s="2503">
        <v>0</v>
      </c>
      <c r="E81" s="2504">
        <v>0</v>
      </c>
    </row>
    <row r="82" spans="2:5">
      <c r="B82" s="2476" t="s">
        <v>299</v>
      </c>
      <c r="C82" s="2477" t="s">
        <v>300</v>
      </c>
      <c r="D82" s="2503">
        <v>0</v>
      </c>
      <c r="E82" s="2504">
        <v>0</v>
      </c>
    </row>
    <row r="83" spans="2:5">
      <c r="B83" s="2476" t="s">
        <v>301</v>
      </c>
      <c r="C83" s="2477" t="s">
        <v>302</v>
      </c>
      <c r="D83" s="2503">
        <v>0</v>
      </c>
      <c r="E83" s="2504">
        <v>0</v>
      </c>
    </row>
    <row r="84" spans="2:5">
      <c r="B84" s="2476" t="s">
        <v>72</v>
      </c>
      <c r="C84" s="2477" t="s">
        <v>73</v>
      </c>
      <c r="D84" s="2503">
        <v>0</v>
      </c>
      <c r="E84" s="2504">
        <v>0</v>
      </c>
    </row>
    <row r="85" spans="2:5">
      <c r="B85" s="2476" t="s">
        <v>74</v>
      </c>
      <c r="C85" s="2477" t="s">
        <v>75</v>
      </c>
      <c r="D85" s="2503">
        <v>0</v>
      </c>
      <c r="E85" s="2504">
        <v>0</v>
      </c>
    </row>
    <row r="86" spans="2:5" ht="13.5" thickBot="1">
      <c r="B86" s="2492" t="s">
        <v>76</v>
      </c>
      <c r="C86" s="2493" t="s">
        <v>77</v>
      </c>
      <c r="D86" s="2507">
        <v>0</v>
      </c>
      <c r="E86" s="2508">
        <v>0</v>
      </c>
    </row>
    <row r="87" spans="2:5" ht="26.25" thickBot="1">
      <c r="B87" s="2494" t="s">
        <v>32</v>
      </c>
      <c r="C87" s="2495" t="s">
        <v>78</v>
      </c>
      <c r="D87" s="2496">
        <v>0</v>
      </c>
      <c r="E87" s="2497">
        <v>0</v>
      </c>
    </row>
    <row r="88" spans="2:5" ht="13.5" thickBot="1">
      <c r="B88" s="2473" t="s">
        <v>79</v>
      </c>
      <c r="C88" s="2474" t="s">
        <v>80</v>
      </c>
      <c r="D88" s="2475">
        <v>0</v>
      </c>
      <c r="E88" s="2498">
        <v>0</v>
      </c>
    </row>
    <row r="89" spans="2:5" ht="13.5" thickBot="1">
      <c r="B89" s="2473" t="s">
        <v>81</v>
      </c>
      <c r="C89" s="2474" t="s">
        <v>82</v>
      </c>
      <c r="D89" s="2475">
        <v>0</v>
      </c>
      <c r="E89" s="2499">
        <v>0</v>
      </c>
    </row>
    <row r="90" spans="2:5" ht="13.5" thickBot="1">
      <c r="B90" s="2473" t="s">
        <v>83</v>
      </c>
      <c r="C90" s="2474" t="s">
        <v>84</v>
      </c>
      <c r="D90" s="2475">
        <v>0</v>
      </c>
      <c r="E90" s="2500">
        <v>0</v>
      </c>
    </row>
    <row r="91" spans="2:5">
      <c r="B91" s="2473" t="s">
        <v>85</v>
      </c>
      <c r="C91" s="2474" t="s">
        <v>86</v>
      </c>
      <c r="D91" s="2475">
        <v>258694.37</v>
      </c>
      <c r="E91" s="2498">
        <v>1</v>
      </c>
    </row>
    <row r="92" spans="2:5">
      <c r="B92" s="2476" t="s">
        <v>5</v>
      </c>
      <c r="C92" s="2477" t="s">
        <v>87</v>
      </c>
      <c r="D92" s="2503">
        <v>258694.37</v>
      </c>
      <c r="E92" s="2504">
        <v>1</v>
      </c>
    </row>
    <row r="93" spans="2:5">
      <c r="B93" s="2476" t="s">
        <v>7</v>
      </c>
      <c r="C93" s="2477" t="s">
        <v>88</v>
      </c>
      <c r="D93" s="2503">
        <v>0</v>
      </c>
      <c r="E93" s="2504">
        <v>0</v>
      </c>
    </row>
    <row r="94" spans="2:5" ht="13.5" thickBot="1">
      <c r="B94" s="2478" t="s">
        <v>9</v>
      </c>
      <c r="C94" s="2479" t="s">
        <v>89</v>
      </c>
      <c r="D94" s="2509">
        <v>0</v>
      </c>
      <c r="E94" s="251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>
  <dimension ref="A1:G94"/>
  <sheetViews>
    <sheetView topLeftCell="A52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710937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41295.440000000002</v>
      </c>
      <c r="E9" s="23">
        <f>E10+E11+E12+E13</f>
        <v>196324.54</v>
      </c>
    </row>
    <row r="10" spans="2:5">
      <c r="B10" s="14" t="s">
        <v>5</v>
      </c>
      <c r="C10" s="93" t="s">
        <v>6</v>
      </c>
      <c r="D10" s="175">
        <v>41295.440000000002</v>
      </c>
      <c r="E10" s="226">
        <v>196324.54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41295.440000000002</v>
      </c>
      <c r="E20" s="229">
        <f>E9-E16</f>
        <v>196324.54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11784.36</v>
      </c>
      <c r="E24" s="23">
        <f>D20</f>
        <v>41295.440000000002</v>
      </c>
    </row>
    <row r="25" spans="2:7">
      <c r="B25" s="21" t="s">
        <v>25</v>
      </c>
      <c r="C25" s="22" t="s">
        <v>26</v>
      </c>
      <c r="D25" s="95">
        <v>24169.07</v>
      </c>
      <c r="E25" s="110">
        <v>175504.65</v>
      </c>
      <c r="F25" s="50"/>
      <c r="G25" s="92"/>
    </row>
    <row r="26" spans="2:7">
      <c r="B26" s="24" t="s">
        <v>27</v>
      </c>
      <c r="C26" s="25" t="s">
        <v>28</v>
      </c>
      <c r="D26" s="96">
        <v>76395.509999999995</v>
      </c>
      <c r="E26" s="111">
        <v>302332.38</v>
      </c>
    </row>
    <row r="27" spans="2:7">
      <c r="B27" s="26" t="s">
        <v>5</v>
      </c>
      <c r="C27" s="15" t="s">
        <v>29</v>
      </c>
      <c r="D27" s="175">
        <v>23472.16</v>
      </c>
      <c r="E27" s="231">
        <v>106034.92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52923.35</v>
      </c>
      <c r="E29" s="231">
        <v>196297.46</v>
      </c>
    </row>
    <row r="30" spans="2:7">
      <c r="B30" s="24" t="s">
        <v>32</v>
      </c>
      <c r="C30" s="27" t="s">
        <v>33</v>
      </c>
      <c r="D30" s="96">
        <v>52226.439999999995</v>
      </c>
      <c r="E30" s="111">
        <v>126827.73</v>
      </c>
      <c r="F30" s="50"/>
    </row>
    <row r="31" spans="2:7">
      <c r="B31" s="26" t="s">
        <v>5</v>
      </c>
      <c r="C31" s="15" t="s">
        <v>34</v>
      </c>
      <c r="D31" s="175">
        <v>7503.73</v>
      </c>
      <c r="E31" s="231">
        <v>32195.11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186.98</v>
      </c>
      <c r="E33" s="231">
        <v>2278.66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966.39</v>
      </c>
      <c r="E35" s="231">
        <v>1292.28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43569.34</v>
      </c>
      <c r="E37" s="231">
        <v>91061.68</v>
      </c>
    </row>
    <row r="38" spans="2:6">
      <c r="B38" s="21" t="s">
        <v>44</v>
      </c>
      <c r="C38" s="22" t="s">
        <v>45</v>
      </c>
      <c r="D38" s="95">
        <v>5342.01</v>
      </c>
      <c r="E38" s="23">
        <v>-20475.55</v>
      </c>
    </row>
    <row r="39" spans="2:6" ht="13.5" thickBot="1">
      <c r="B39" s="30" t="s">
        <v>46</v>
      </c>
      <c r="C39" s="31" t="s">
        <v>47</v>
      </c>
      <c r="D39" s="97">
        <v>41295.440000000002</v>
      </c>
      <c r="E39" s="242">
        <f>E24+E25+E38</f>
        <v>196324.54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70.798199999999994</v>
      </c>
      <c r="E44" s="144">
        <v>202.916</v>
      </c>
    </row>
    <row r="45" spans="2:6" ht="13.5" thickBot="1">
      <c r="B45" s="41" t="s">
        <v>7</v>
      </c>
      <c r="C45" s="49" t="s">
        <v>52</v>
      </c>
      <c r="D45" s="143">
        <v>202.916</v>
      </c>
      <c r="E45" s="148">
        <v>974.75070000000005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166.45</v>
      </c>
      <c r="E47" s="150">
        <v>203.51</v>
      </c>
    </row>
    <row r="48" spans="2:6">
      <c r="B48" s="39" t="s">
        <v>7</v>
      </c>
      <c r="C48" s="48" t="s">
        <v>54</v>
      </c>
      <c r="D48" s="160">
        <v>158.13</v>
      </c>
      <c r="E48" s="154">
        <v>184.08</v>
      </c>
    </row>
    <row r="49" spans="2:5">
      <c r="B49" s="39" t="s">
        <v>9</v>
      </c>
      <c r="C49" s="48" t="s">
        <v>55</v>
      </c>
      <c r="D49" s="160">
        <v>204.23</v>
      </c>
      <c r="E49" s="154">
        <v>252.35</v>
      </c>
    </row>
    <row r="50" spans="2:5" ht="13.5" thickBot="1">
      <c r="B50" s="41" t="s">
        <v>11</v>
      </c>
      <c r="C50" s="49" t="s">
        <v>52</v>
      </c>
      <c r="D50" s="143">
        <v>203.51</v>
      </c>
      <c r="E50" s="152">
        <v>201.41</v>
      </c>
    </row>
    <row r="51" spans="2:5" ht="13.5" thickBot="1">
      <c r="B51" s="32"/>
      <c r="C51" s="33"/>
      <c r="D51" s="153"/>
      <c r="E51" s="153"/>
    </row>
    <row r="52" spans="2:5" ht="16.5" thickBot="1">
      <c r="B52" s="2480"/>
      <c r="C52" s="2481" t="s">
        <v>56</v>
      </c>
      <c r="D52" s="2482"/>
      <c r="E52" s="2472"/>
    </row>
    <row r="53" spans="2:5" ht="23.25" customHeight="1" thickBot="1">
      <c r="B53" s="6368" t="s">
        <v>57</v>
      </c>
      <c r="C53" s="6369"/>
      <c r="D53" s="2483" t="s">
        <v>58</v>
      </c>
      <c r="E53" s="2484" t="s">
        <v>59</v>
      </c>
    </row>
    <row r="54" spans="2:5" ht="13.5" thickBot="1">
      <c r="B54" s="2485" t="s">
        <v>27</v>
      </c>
      <c r="C54" s="2474" t="s">
        <v>60</v>
      </c>
      <c r="D54" s="2486">
        <v>196324.54</v>
      </c>
      <c r="E54" s="2487">
        <v>1</v>
      </c>
    </row>
    <row r="55" spans="2:5" ht="25.5">
      <c r="B55" s="2488" t="s">
        <v>5</v>
      </c>
      <c r="C55" s="2489" t="s">
        <v>61</v>
      </c>
      <c r="D55" s="2501">
        <v>0</v>
      </c>
      <c r="E55" s="2502">
        <v>0</v>
      </c>
    </row>
    <row r="56" spans="2:5">
      <c r="B56" s="2476" t="s">
        <v>268</v>
      </c>
      <c r="C56" s="245" t="s">
        <v>269</v>
      </c>
      <c r="D56" s="2503">
        <v>0</v>
      </c>
      <c r="E56" s="2504">
        <v>0</v>
      </c>
    </row>
    <row r="57" spans="2:5">
      <c r="B57" s="246" t="s">
        <v>270</v>
      </c>
      <c r="C57" s="245" t="s">
        <v>271</v>
      </c>
      <c r="D57" s="2503">
        <v>0</v>
      </c>
      <c r="E57" s="2504">
        <v>0</v>
      </c>
    </row>
    <row r="58" spans="2:5">
      <c r="B58" s="246" t="s">
        <v>272</v>
      </c>
      <c r="C58" s="245" t="s">
        <v>273</v>
      </c>
      <c r="D58" s="247">
        <v>0</v>
      </c>
      <c r="E58" s="2504">
        <v>0</v>
      </c>
    </row>
    <row r="59" spans="2:5" ht="25.5">
      <c r="B59" s="2476" t="s">
        <v>7</v>
      </c>
      <c r="C59" s="2477" t="s">
        <v>62</v>
      </c>
      <c r="D59" s="2503">
        <v>0</v>
      </c>
      <c r="E59" s="2504">
        <v>0</v>
      </c>
    </row>
    <row r="60" spans="2:5">
      <c r="B60" s="2476" t="s">
        <v>9</v>
      </c>
      <c r="C60" s="2477" t="s">
        <v>63</v>
      </c>
      <c r="D60" s="2503">
        <v>0</v>
      </c>
      <c r="E60" s="2504">
        <v>0</v>
      </c>
    </row>
    <row r="61" spans="2:5" ht="24" customHeight="1">
      <c r="B61" s="2476" t="s">
        <v>274</v>
      </c>
      <c r="C61" s="2477" t="s">
        <v>275</v>
      </c>
      <c r="D61" s="2503">
        <v>0</v>
      </c>
      <c r="E61" s="2504">
        <v>0</v>
      </c>
    </row>
    <row r="62" spans="2:5">
      <c r="B62" s="2476" t="s">
        <v>276</v>
      </c>
      <c r="C62" s="2477" t="s">
        <v>16</v>
      </c>
      <c r="D62" s="2503">
        <v>0</v>
      </c>
      <c r="E62" s="2504">
        <v>0</v>
      </c>
    </row>
    <row r="63" spans="2:5">
      <c r="B63" s="2476" t="s">
        <v>11</v>
      </c>
      <c r="C63" s="2477" t="s">
        <v>64</v>
      </c>
      <c r="D63" s="2503">
        <v>0</v>
      </c>
      <c r="E63" s="2504">
        <v>0</v>
      </c>
    </row>
    <row r="64" spans="2:5">
      <c r="B64" s="2476" t="s">
        <v>13</v>
      </c>
      <c r="C64" s="2477" t="s">
        <v>275</v>
      </c>
      <c r="D64" s="2503">
        <v>0</v>
      </c>
      <c r="E64" s="2504">
        <v>0</v>
      </c>
    </row>
    <row r="65" spans="2:5">
      <c r="B65" s="2476" t="s">
        <v>15</v>
      </c>
      <c r="C65" s="2477" t="s">
        <v>16</v>
      </c>
      <c r="D65" s="2503">
        <v>0</v>
      </c>
      <c r="E65" s="2504">
        <v>0</v>
      </c>
    </row>
    <row r="66" spans="2:5">
      <c r="B66" s="2476" t="s">
        <v>38</v>
      </c>
      <c r="C66" s="2477" t="s">
        <v>65</v>
      </c>
      <c r="D66" s="2503">
        <v>0</v>
      </c>
      <c r="E66" s="2504">
        <v>0</v>
      </c>
    </row>
    <row r="67" spans="2:5">
      <c r="B67" s="2490" t="s">
        <v>40</v>
      </c>
      <c r="C67" s="2491" t="s">
        <v>66</v>
      </c>
      <c r="D67" s="2505">
        <v>196324.54</v>
      </c>
      <c r="E67" s="2504">
        <v>1</v>
      </c>
    </row>
    <row r="68" spans="2:5">
      <c r="B68" s="2490" t="s">
        <v>277</v>
      </c>
      <c r="C68" s="2491" t="s">
        <v>278</v>
      </c>
      <c r="D68" s="2505">
        <v>196324.54</v>
      </c>
      <c r="E68" s="2504">
        <v>1</v>
      </c>
    </row>
    <row r="69" spans="2:5">
      <c r="B69" s="2490" t="s">
        <v>279</v>
      </c>
      <c r="C69" s="2491" t="s">
        <v>280</v>
      </c>
      <c r="D69" s="2505">
        <v>0</v>
      </c>
      <c r="E69" s="2506">
        <v>0</v>
      </c>
    </row>
    <row r="70" spans="2:5">
      <c r="B70" s="2490" t="s">
        <v>281</v>
      </c>
      <c r="C70" s="2491" t="s">
        <v>282</v>
      </c>
      <c r="D70" s="2505">
        <v>0</v>
      </c>
      <c r="E70" s="2506">
        <v>0</v>
      </c>
    </row>
    <row r="71" spans="2:5">
      <c r="B71" s="2490" t="s">
        <v>283</v>
      </c>
      <c r="C71" s="2491" t="s">
        <v>284</v>
      </c>
      <c r="D71" s="2505">
        <v>0</v>
      </c>
      <c r="E71" s="2506">
        <v>0</v>
      </c>
    </row>
    <row r="72" spans="2:5" ht="25.5">
      <c r="B72" s="2490" t="s">
        <v>42</v>
      </c>
      <c r="C72" s="2491" t="s">
        <v>67</v>
      </c>
      <c r="D72" s="2505">
        <v>0</v>
      </c>
      <c r="E72" s="2506">
        <v>0</v>
      </c>
    </row>
    <row r="73" spans="2:5">
      <c r="B73" s="2490" t="s">
        <v>285</v>
      </c>
      <c r="C73" s="2491" t="s">
        <v>286</v>
      </c>
      <c r="D73" s="2505">
        <v>0</v>
      </c>
      <c r="E73" s="2506">
        <v>0</v>
      </c>
    </row>
    <row r="74" spans="2:5">
      <c r="B74" s="2490" t="s">
        <v>287</v>
      </c>
      <c r="C74" s="2491" t="s">
        <v>288</v>
      </c>
      <c r="D74" s="2505">
        <v>0</v>
      </c>
      <c r="E74" s="2506">
        <v>0</v>
      </c>
    </row>
    <row r="75" spans="2:5">
      <c r="B75" s="2490" t="s">
        <v>289</v>
      </c>
      <c r="C75" s="2491" t="s">
        <v>290</v>
      </c>
      <c r="D75" s="2503">
        <v>0</v>
      </c>
      <c r="E75" s="2506">
        <v>0</v>
      </c>
    </row>
    <row r="76" spans="2:5">
      <c r="B76" s="2490" t="s">
        <v>291</v>
      </c>
      <c r="C76" s="2491" t="s">
        <v>292</v>
      </c>
      <c r="D76" s="2505">
        <v>0</v>
      </c>
      <c r="E76" s="2506">
        <v>0</v>
      </c>
    </row>
    <row r="77" spans="2:5">
      <c r="B77" s="2490" t="s">
        <v>293</v>
      </c>
      <c r="C77" s="2491" t="s">
        <v>294</v>
      </c>
      <c r="D77" s="2505">
        <v>0</v>
      </c>
      <c r="E77" s="2506">
        <v>0</v>
      </c>
    </row>
    <row r="78" spans="2:5">
      <c r="B78" s="2490" t="s">
        <v>68</v>
      </c>
      <c r="C78" s="2491" t="s">
        <v>69</v>
      </c>
      <c r="D78" s="2505">
        <v>0</v>
      </c>
      <c r="E78" s="2506">
        <v>0</v>
      </c>
    </row>
    <row r="79" spans="2:5">
      <c r="B79" s="2476" t="s">
        <v>70</v>
      </c>
      <c r="C79" s="2477" t="s">
        <v>71</v>
      </c>
      <c r="D79" s="2503">
        <v>0</v>
      </c>
      <c r="E79" s="2504">
        <v>0</v>
      </c>
    </row>
    <row r="80" spans="2:5">
      <c r="B80" s="2476" t="s">
        <v>295</v>
      </c>
      <c r="C80" s="2477" t="s">
        <v>296</v>
      </c>
      <c r="D80" s="2503">
        <v>0</v>
      </c>
      <c r="E80" s="2504">
        <v>0</v>
      </c>
    </row>
    <row r="81" spans="2:5">
      <c r="B81" s="2476" t="s">
        <v>297</v>
      </c>
      <c r="C81" s="2477" t="s">
        <v>298</v>
      </c>
      <c r="D81" s="2503">
        <v>0</v>
      </c>
      <c r="E81" s="2504">
        <v>0</v>
      </c>
    </row>
    <row r="82" spans="2:5">
      <c r="B82" s="2476" t="s">
        <v>299</v>
      </c>
      <c r="C82" s="2477" t="s">
        <v>300</v>
      </c>
      <c r="D82" s="2503">
        <v>0</v>
      </c>
      <c r="E82" s="2504">
        <v>0</v>
      </c>
    </row>
    <row r="83" spans="2:5">
      <c r="B83" s="2476" t="s">
        <v>301</v>
      </c>
      <c r="C83" s="2477" t="s">
        <v>302</v>
      </c>
      <c r="D83" s="2503">
        <v>0</v>
      </c>
      <c r="E83" s="2504">
        <v>0</v>
      </c>
    </row>
    <row r="84" spans="2:5">
      <c r="B84" s="2476" t="s">
        <v>72</v>
      </c>
      <c r="C84" s="2477" t="s">
        <v>73</v>
      </c>
      <c r="D84" s="2503">
        <v>0</v>
      </c>
      <c r="E84" s="2504">
        <v>0</v>
      </c>
    </row>
    <row r="85" spans="2:5">
      <c r="B85" s="2476" t="s">
        <v>74</v>
      </c>
      <c r="C85" s="2477" t="s">
        <v>75</v>
      </c>
      <c r="D85" s="2503">
        <v>0</v>
      </c>
      <c r="E85" s="2504">
        <v>0</v>
      </c>
    </row>
    <row r="86" spans="2:5" ht="13.5" thickBot="1">
      <c r="B86" s="2492" t="s">
        <v>76</v>
      </c>
      <c r="C86" s="2493" t="s">
        <v>77</v>
      </c>
      <c r="D86" s="2507">
        <v>0</v>
      </c>
      <c r="E86" s="2508">
        <v>0</v>
      </c>
    </row>
    <row r="87" spans="2:5" ht="26.25" thickBot="1">
      <c r="B87" s="2494" t="s">
        <v>32</v>
      </c>
      <c r="C87" s="2495" t="s">
        <v>78</v>
      </c>
      <c r="D87" s="2496">
        <v>0</v>
      </c>
      <c r="E87" s="2497">
        <v>0</v>
      </c>
    </row>
    <row r="88" spans="2:5" ht="13.5" thickBot="1">
      <c r="B88" s="2473" t="s">
        <v>79</v>
      </c>
      <c r="C88" s="2474" t="s">
        <v>80</v>
      </c>
      <c r="D88" s="2475">
        <v>0</v>
      </c>
      <c r="E88" s="2498">
        <v>0</v>
      </c>
    </row>
    <row r="89" spans="2:5" ht="13.5" thickBot="1">
      <c r="B89" s="2473" t="s">
        <v>81</v>
      </c>
      <c r="C89" s="2474" t="s">
        <v>82</v>
      </c>
      <c r="D89" s="2475">
        <v>0</v>
      </c>
      <c r="E89" s="2499">
        <v>0</v>
      </c>
    </row>
    <row r="90" spans="2:5" ht="13.5" thickBot="1">
      <c r="B90" s="2473" t="s">
        <v>83</v>
      </c>
      <c r="C90" s="2474" t="s">
        <v>84</v>
      </c>
      <c r="D90" s="2475">
        <v>0</v>
      </c>
      <c r="E90" s="2500">
        <v>0</v>
      </c>
    </row>
    <row r="91" spans="2:5">
      <c r="B91" s="2473" t="s">
        <v>85</v>
      </c>
      <c r="C91" s="2474" t="s">
        <v>86</v>
      </c>
      <c r="D91" s="2475">
        <v>196324.54</v>
      </c>
      <c r="E91" s="2498">
        <v>1</v>
      </c>
    </row>
    <row r="92" spans="2:5">
      <c r="B92" s="2476" t="s">
        <v>5</v>
      </c>
      <c r="C92" s="2477" t="s">
        <v>87</v>
      </c>
      <c r="D92" s="2503">
        <v>196324.54</v>
      </c>
      <c r="E92" s="2504">
        <v>1</v>
      </c>
    </row>
    <row r="93" spans="2:5">
      <c r="B93" s="2476" t="s">
        <v>7</v>
      </c>
      <c r="C93" s="2477" t="s">
        <v>88</v>
      </c>
      <c r="D93" s="2503">
        <v>0</v>
      </c>
      <c r="E93" s="2504">
        <v>0</v>
      </c>
    </row>
    <row r="94" spans="2:5" ht="13.5" thickBot="1">
      <c r="B94" s="2478" t="s">
        <v>9</v>
      </c>
      <c r="C94" s="2479" t="s">
        <v>89</v>
      </c>
      <c r="D94" s="2509">
        <v>0</v>
      </c>
      <c r="E94" s="251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8554687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116799.14</v>
      </c>
      <c r="E9" s="23">
        <f>E10</f>
        <v>183189.68</v>
      </c>
    </row>
    <row r="10" spans="2:5">
      <c r="B10" s="14" t="s">
        <v>5</v>
      </c>
      <c r="C10" s="93" t="s">
        <v>6</v>
      </c>
      <c r="D10" s="175">
        <v>116799.14</v>
      </c>
      <c r="E10" s="226">
        <v>183189.68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116799.14</v>
      </c>
      <c r="E20" s="229">
        <f>E10</f>
        <v>183189.68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116799.14</v>
      </c>
    </row>
    <row r="25" spans="2:7">
      <c r="B25" s="21" t="s">
        <v>25</v>
      </c>
      <c r="C25" s="22" t="s">
        <v>26</v>
      </c>
      <c r="D25" s="95">
        <v>102712.73000000003</v>
      </c>
      <c r="E25" s="110">
        <v>118793.11</v>
      </c>
      <c r="F25" s="50"/>
      <c r="G25" s="92"/>
    </row>
    <row r="26" spans="2:7">
      <c r="B26" s="24" t="s">
        <v>27</v>
      </c>
      <c r="C26" s="25" t="s">
        <v>28</v>
      </c>
      <c r="D26" s="96">
        <v>186406.15000000002</v>
      </c>
      <c r="E26" s="241">
        <v>201532.98</v>
      </c>
    </row>
    <row r="27" spans="2:7">
      <c r="B27" s="26" t="s">
        <v>5</v>
      </c>
      <c r="C27" s="15" t="s">
        <v>29</v>
      </c>
      <c r="D27" s="175">
        <v>13889.17</v>
      </c>
      <c r="E27" s="232">
        <v>34103.78</v>
      </c>
    </row>
    <row r="28" spans="2:7">
      <c r="B28" s="26" t="s">
        <v>7</v>
      </c>
      <c r="C28" s="15" t="s">
        <v>30</v>
      </c>
      <c r="D28" s="175"/>
      <c r="E28" s="232"/>
    </row>
    <row r="29" spans="2:7">
      <c r="B29" s="26" t="s">
        <v>9</v>
      </c>
      <c r="C29" s="15" t="s">
        <v>31</v>
      </c>
      <c r="D29" s="175">
        <v>172516.98</v>
      </c>
      <c r="E29" s="232">
        <v>167429.20000000001</v>
      </c>
    </row>
    <row r="30" spans="2:7">
      <c r="B30" s="24" t="s">
        <v>32</v>
      </c>
      <c r="C30" s="27" t="s">
        <v>33</v>
      </c>
      <c r="D30" s="96">
        <v>83693.42</v>
      </c>
      <c r="E30" s="241">
        <v>82739.87</v>
      </c>
      <c r="F30" s="50"/>
    </row>
    <row r="31" spans="2:7">
      <c r="B31" s="26" t="s">
        <v>5</v>
      </c>
      <c r="C31" s="15" t="s">
        <v>34</v>
      </c>
      <c r="D31" s="175">
        <v>4473.09</v>
      </c>
      <c r="E31" s="232">
        <v>4420.0600000000004</v>
      </c>
    </row>
    <row r="32" spans="2:7">
      <c r="B32" s="26" t="s">
        <v>7</v>
      </c>
      <c r="C32" s="15" t="s">
        <v>35</v>
      </c>
      <c r="D32" s="175"/>
      <c r="E32" s="232"/>
    </row>
    <row r="33" spans="2:6">
      <c r="B33" s="26" t="s">
        <v>9</v>
      </c>
      <c r="C33" s="15" t="s">
        <v>36</v>
      </c>
      <c r="D33" s="175">
        <v>7.88</v>
      </c>
      <c r="E33" s="232">
        <v>67.75</v>
      </c>
    </row>
    <row r="34" spans="2:6">
      <c r="B34" s="26" t="s">
        <v>11</v>
      </c>
      <c r="C34" s="15" t="s">
        <v>37</v>
      </c>
      <c r="D34" s="175"/>
      <c r="E34" s="232"/>
    </row>
    <row r="35" spans="2:6" ht="25.5">
      <c r="B35" s="26" t="s">
        <v>38</v>
      </c>
      <c r="C35" s="15" t="s">
        <v>39</v>
      </c>
      <c r="D35" s="175">
        <v>880.89</v>
      </c>
      <c r="E35" s="232">
        <v>3008.28</v>
      </c>
    </row>
    <row r="36" spans="2:6">
      <c r="B36" s="26" t="s">
        <v>40</v>
      </c>
      <c r="C36" s="15" t="s">
        <v>41</v>
      </c>
      <c r="D36" s="175"/>
      <c r="E36" s="232"/>
    </row>
    <row r="37" spans="2:6" ht="13.5" thickBot="1">
      <c r="B37" s="28" t="s">
        <v>42</v>
      </c>
      <c r="C37" s="29" t="s">
        <v>43</v>
      </c>
      <c r="D37" s="175">
        <v>78331.56</v>
      </c>
      <c r="E37" s="232">
        <v>75243.78</v>
      </c>
    </row>
    <row r="38" spans="2:6">
      <c r="B38" s="21" t="s">
        <v>44</v>
      </c>
      <c r="C38" s="22" t="s">
        <v>45</v>
      </c>
      <c r="D38" s="95">
        <v>14086.41</v>
      </c>
      <c r="E38" s="23">
        <v>-52402.57</v>
      </c>
    </row>
    <row r="39" spans="2:6" ht="13.5" thickBot="1">
      <c r="B39" s="30" t="s">
        <v>46</v>
      </c>
      <c r="C39" s="31" t="s">
        <v>47</v>
      </c>
      <c r="D39" s="97">
        <v>116799.14000000003</v>
      </c>
      <c r="E39" s="242">
        <f>E24+E25+E38</f>
        <v>183189.68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559.32929999999999</v>
      </c>
    </row>
    <row r="45" spans="2:6" ht="13.5" thickBot="1">
      <c r="B45" s="41" t="s">
        <v>7</v>
      </c>
      <c r="C45" s="49" t="s">
        <v>52</v>
      </c>
      <c r="D45" s="143">
        <v>559.32929999999999</v>
      </c>
      <c r="E45" s="148">
        <v>1125.3820000000001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208.82</v>
      </c>
    </row>
    <row r="48" spans="2:6">
      <c r="B48" s="39" t="s">
        <v>7</v>
      </c>
      <c r="C48" s="48" t="s">
        <v>54</v>
      </c>
      <c r="D48" s="160">
        <v>142.53</v>
      </c>
      <c r="E48" s="154">
        <v>146.18</v>
      </c>
    </row>
    <row r="49" spans="2:5">
      <c r="B49" s="39" t="s">
        <v>9</v>
      </c>
      <c r="C49" s="48" t="s">
        <v>55</v>
      </c>
      <c r="D49" s="160">
        <v>210.28</v>
      </c>
      <c r="E49" s="154">
        <v>237.26</v>
      </c>
    </row>
    <row r="50" spans="2:5" ht="13.5" thickBot="1">
      <c r="B50" s="41" t="s">
        <v>11</v>
      </c>
      <c r="C50" s="49" t="s">
        <v>52</v>
      </c>
      <c r="D50" s="143">
        <v>208.82</v>
      </c>
      <c r="E50" s="152">
        <v>162.78</v>
      </c>
    </row>
    <row r="51" spans="2:5" ht="13.5" thickBot="1">
      <c r="B51" s="32"/>
      <c r="C51" s="33"/>
      <c r="D51" s="153"/>
      <c r="E51" s="153"/>
    </row>
    <row r="52" spans="2:5" ht="16.5" thickBot="1">
      <c r="B52" s="2480"/>
      <c r="C52" s="2481" t="s">
        <v>56</v>
      </c>
      <c r="D52" s="2482"/>
      <c r="E52" s="2472"/>
    </row>
    <row r="53" spans="2:5" ht="23.25" customHeight="1" thickBot="1">
      <c r="B53" s="6368" t="s">
        <v>57</v>
      </c>
      <c r="C53" s="6369"/>
      <c r="D53" s="2483" t="s">
        <v>58</v>
      </c>
      <c r="E53" s="2484" t="s">
        <v>59</v>
      </c>
    </row>
    <row r="54" spans="2:5" ht="13.5" thickBot="1">
      <c r="B54" s="2485" t="s">
        <v>27</v>
      </c>
      <c r="C54" s="2474" t="s">
        <v>60</v>
      </c>
      <c r="D54" s="2486">
        <v>183189.68</v>
      </c>
      <c r="E54" s="2487">
        <v>0</v>
      </c>
    </row>
    <row r="55" spans="2:5" ht="25.5">
      <c r="B55" s="2488" t="s">
        <v>5</v>
      </c>
      <c r="C55" s="2489" t="s">
        <v>61</v>
      </c>
      <c r="D55" s="2501">
        <v>0</v>
      </c>
      <c r="E55" s="2502">
        <v>0</v>
      </c>
    </row>
    <row r="56" spans="2:5">
      <c r="B56" s="2476" t="s">
        <v>268</v>
      </c>
      <c r="C56" s="245" t="s">
        <v>269</v>
      </c>
      <c r="D56" s="2503">
        <v>0</v>
      </c>
      <c r="E56" s="2504">
        <v>0</v>
      </c>
    </row>
    <row r="57" spans="2:5">
      <c r="B57" s="246" t="s">
        <v>270</v>
      </c>
      <c r="C57" s="245" t="s">
        <v>271</v>
      </c>
      <c r="D57" s="2503">
        <v>0</v>
      </c>
      <c r="E57" s="2504">
        <v>0</v>
      </c>
    </row>
    <row r="58" spans="2:5">
      <c r="B58" s="246" t="s">
        <v>272</v>
      </c>
      <c r="C58" s="245" t="s">
        <v>273</v>
      </c>
      <c r="D58" s="247">
        <v>0</v>
      </c>
      <c r="E58" s="2504">
        <v>0</v>
      </c>
    </row>
    <row r="59" spans="2:5" ht="25.5">
      <c r="B59" s="2476" t="s">
        <v>7</v>
      </c>
      <c r="C59" s="2477" t="s">
        <v>62</v>
      </c>
      <c r="D59" s="2503">
        <v>0</v>
      </c>
      <c r="E59" s="2504">
        <v>0</v>
      </c>
    </row>
    <row r="60" spans="2:5">
      <c r="B60" s="2476" t="s">
        <v>9</v>
      </c>
      <c r="C60" s="2477" t="s">
        <v>63</v>
      </c>
      <c r="D60" s="2503">
        <v>0</v>
      </c>
      <c r="E60" s="2504">
        <v>0</v>
      </c>
    </row>
    <row r="61" spans="2:5" ht="24" customHeight="1">
      <c r="B61" s="2476" t="s">
        <v>274</v>
      </c>
      <c r="C61" s="2477" t="s">
        <v>275</v>
      </c>
      <c r="D61" s="2503">
        <v>0</v>
      </c>
      <c r="E61" s="2504">
        <v>0</v>
      </c>
    </row>
    <row r="62" spans="2:5">
      <c r="B62" s="2476" t="s">
        <v>276</v>
      </c>
      <c r="C62" s="2477" t="s">
        <v>16</v>
      </c>
      <c r="D62" s="2503">
        <v>0</v>
      </c>
      <c r="E62" s="2504">
        <v>0</v>
      </c>
    </row>
    <row r="63" spans="2:5">
      <c r="B63" s="2476" t="s">
        <v>11</v>
      </c>
      <c r="C63" s="2477" t="s">
        <v>64</v>
      </c>
      <c r="D63" s="2503">
        <v>0</v>
      </c>
      <c r="E63" s="2504">
        <v>0</v>
      </c>
    </row>
    <row r="64" spans="2:5">
      <c r="B64" s="2476" t="s">
        <v>13</v>
      </c>
      <c r="C64" s="2477" t="s">
        <v>275</v>
      </c>
      <c r="D64" s="2503">
        <v>0</v>
      </c>
      <c r="E64" s="2504">
        <v>0</v>
      </c>
    </row>
    <row r="65" spans="2:5">
      <c r="B65" s="2476" t="s">
        <v>15</v>
      </c>
      <c r="C65" s="2477" t="s">
        <v>16</v>
      </c>
      <c r="D65" s="2503">
        <v>0</v>
      </c>
      <c r="E65" s="2504">
        <v>0</v>
      </c>
    </row>
    <row r="66" spans="2:5">
      <c r="B66" s="2476" t="s">
        <v>38</v>
      </c>
      <c r="C66" s="2477" t="s">
        <v>65</v>
      </c>
      <c r="D66" s="2503">
        <v>0</v>
      </c>
      <c r="E66" s="2504">
        <v>0</v>
      </c>
    </row>
    <row r="67" spans="2:5">
      <c r="B67" s="2490" t="s">
        <v>40</v>
      </c>
      <c r="C67" s="2491" t="s">
        <v>66</v>
      </c>
      <c r="D67" s="2505">
        <v>183189.68</v>
      </c>
      <c r="E67" s="2504">
        <v>0</v>
      </c>
    </row>
    <row r="68" spans="2:5">
      <c r="B68" s="2490" t="s">
        <v>277</v>
      </c>
      <c r="C68" s="2491" t="s">
        <v>278</v>
      </c>
      <c r="D68" s="2505">
        <v>183189.68</v>
      </c>
      <c r="E68" s="2504">
        <v>0</v>
      </c>
    </row>
    <row r="69" spans="2:5">
      <c r="B69" s="2490" t="s">
        <v>279</v>
      </c>
      <c r="C69" s="2491" t="s">
        <v>280</v>
      </c>
      <c r="D69" s="2505">
        <v>0</v>
      </c>
      <c r="E69" s="2506">
        <v>0</v>
      </c>
    </row>
    <row r="70" spans="2:5">
      <c r="B70" s="2490" t="s">
        <v>281</v>
      </c>
      <c r="C70" s="2491" t="s">
        <v>282</v>
      </c>
      <c r="D70" s="2505">
        <v>0</v>
      </c>
      <c r="E70" s="2506">
        <v>0</v>
      </c>
    </row>
    <row r="71" spans="2:5">
      <c r="B71" s="2490" t="s">
        <v>283</v>
      </c>
      <c r="C71" s="2491" t="s">
        <v>284</v>
      </c>
      <c r="D71" s="2505">
        <v>0</v>
      </c>
      <c r="E71" s="2506">
        <v>0</v>
      </c>
    </row>
    <row r="72" spans="2:5" ht="25.5">
      <c r="B72" s="2490" t="s">
        <v>42</v>
      </c>
      <c r="C72" s="2491" t="s">
        <v>67</v>
      </c>
      <c r="D72" s="2505">
        <v>0</v>
      </c>
      <c r="E72" s="2506">
        <v>0</v>
      </c>
    </row>
    <row r="73" spans="2:5">
      <c r="B73" s="2490" t="s">
        <v>285</v>
      </c>
      <c r="C73" s="2491" t="s">
        <v>286</v>
      </c>
      <c r="D73" s="2505">
        <v>0</v>
      </c>
      <c r="E73" s="2506">
        <v>0</v>
      </c>
    </row>
    <row r="74" spans="2:5">
      <c r="B74" s="2490" t="s">
        <v>287</v>
      </c>
      <c r="C74" s="2491" t="s">
        <v>288</v>
      </c>
      <c r="D74" s="2505">
        <v>0</v>
      </c>
      <c r="E74" s="2506">
        <v>0</v>
      </c>
    </row>
    <row r="75" spans="2:5">
      <c r="B75" s="2490" t="s">
        <v>289</v>
      </c>
      <c r="C75" s="2491" t="s">
        <v>290</v>
      </c>
      <c r="D75" s="2503">
        <v>0</v>
      </c>
      <c r="E75" s="2506">
        <v>0</v>
      </c>
    </row>
    <row r="76" spans="2:5">
      <c r="B76" s="2490" t="s">
        <v>291</v>
      </c>
      <c r="C76" s="2491" t="s">
        <v>292</v>
      </c>
      <c r="D76" s="2505">
        <v>0</v>
      </c>
      <c r="E76" s="2506">
        <v>0</v>
      </c>
    </row>
    <row r="77" spans="2:5">
      <c r="B77" s="2490" t="s">
        <v>293</v>
      </c>
      <c r="C77" s="2491" t="s">
        <v>294</v>
      </c>
      <c r="D77" s="2505">
        <v>0</v>
      </c>
      <c r="E77" s="2506">
        <v>0</v>
      </c>
    </row>
    <row r="78" spans="2:5">
      <c r="B78" s="2490" t="s">
        <v>68</v>
      </c>
      <c r="C78" s="2491" t="s">
        <v>69</v>
      </c>
      <c r="D78" s="2505">
        <v>0</v>
      </c>
      <c r="E78" s="2506">
        <v>0</v>
      </c>
    </row>
    <row r="79" spans="2:5">
      <c r="B79" s="2476" t="s">
        <v>70</v>
      </c>
      <c r="C79" s="2477" t="s">
        <v>71</v>
      </c>
      <c r="D79" s="2503">
        <v>0</v>
      </c>
      <c r="E79" s="2504">
        <v>0</v>
      </c>
    </row>
    <row r="80" spans="2:5">
      <c r="B80" s="2476" t="s">
        <v>295</v>
      </c>
      <c r="C80" s="2477" t="s">
        <v>296</v>
      </c>
      <c r="D80" s="2503">
        <v>0</v>
      </c>
      <c r="E80" s="2504">
        <v>0</v>
      </c>
    </row>
    <row r="81" spans="2:5">
      <c r="B81" s="2476" t="s">
        <v>297</v>
      </c>
      <c r="C81" s="2477" t="s">
        <v>298</v>
      </c>
      <c r="D81" s="2503">
        <v>0</v>
      </c>
      <c r="E81" s="2504">
        <v>0</v>
      </c>
    </row>
    <row r="82" spans="2:5">
      <c r="B82" s="2476" t="s">
        <v>299</v>
      </c>
      <c r="C82" s="2477" t="s">
        <v>300</v>
      </c>
      <c r="D82" s="2503">
        <v>0</v>
      </c>
      <c r="E82" s="2504">
        <v>0</v>
      </c>
    </row>
    <row r="83" spans="2:5">
      <c r="B83" s="2476" t="s">
        <v>301</v>
      </c>
      <c r="C83" s="2477" t="s">
        <v>302</v>
      </c>
      <c r="D83" s="2503">
        <v>0</v>
      </c>
      <c r="E83" s="2504">
        <v>0</v>
      </c>
    </row>
    <row r="84" spans="2:5">
      <c r="B84" s="2476" t="s">
        <v>72</v>
      </c>
      <c r="C84" s="2477" t="s">
        <v>73</v>
      </c>
      <c r="D84" s="2503">
        <v>0</v>
      </c>
      <c r="E84" s="2504">
        <v>0</v>
      </c>
    </row>
    <row r="85" spans="2:5">
      <c r="B85" s="2476" t="s">
        <v>74</v>
      </c>
      <c r="C85" s="2477" t="s">
        <v>75</v>
      </c>
      <c r="D85" s="2503">
        <v>0</v>
      </c>
      <c r="E85" s="2504">
        <v>0</v>
      </c>
    </row>
    <row r="86" spans="2:5" ht="13.5" thickBot="1">
      <c r="B86" s="2492" t="s">
        <v>76</v>
      </c>
      <c r="C86" s="2493" t="s">
        <v>77</v>
      </c>
      <c r="D86" s="2507">
        <v>0</v>
      </c>
      <c r="E86" s="2508">
        <v>0</v>
      </c>
    </row>
    <row r="87" spans="2:5" ht="26.25" thickBot="1">
      <c r="B87" s="2494" t="s">
        <v>32</v>
      </c>
      <c r="C87" s="2495" t="s">
        <v>78</v>
      </c>
      <c r="D87" s="2496">
        <v>0</v>
      </c>
      <c r="E87" s="2497">
        <v>0</v>
      </c>
    </row>
    <row r="88" spans="2:5" ht="13.5" thickBot="1">
      <c r="B88" s="2473" t="s">
        <v>79</v>
      </c>
      <c r="C88" s="2474" t="s">
        <v>80</v>
      </c>
      <c r="D88" s="2475">
        <v>0</v>
      </c>
      <c r="E88" s="2498">
        <v>0</v>
      </c>
    </row>
    <row r="89" spans="2:5" ht="13.5" thickBot="1">
      <c r="B89" s="2473" t="s">
        <v>81</v>
      </c>
      <c r="C89" s="2474" t="s">
        <v>82</v>
      </c>
      <c r="D89" s="2475">
        <v>0</v>
      </c>
      <c r="E89" s="2499">
        <v>0</v>
      </c>
    </row>
    <row r="90" spans="2:5" ht="13.5" thickBot="1">
      <c r="B90" s="2473" t="s">
        <v>83</v>
      </c>
      <c r="C90" s="2474" t="s">
        <v>84</v>
      </c>
      <c r="D90" s="2475">
        <v>0</v>
      </c>
      <c r="E90" s="2500">
        <v>0</v>
      </c>
    </row>
    <row r="91" spans="2:5">
      <c r="B91" s="2473" t="s">
        <v>85</v>
      </c>
      <c r="C91" s="2474" t="s">
        <v>86</v>
      </c>
      <c r="D91" s="2475">
        <v>183189.68</v>
      </c>
      <c r="E91" s="2498">
        <v>0</v>
      </c>
    </row>
    <row r="92" spans="2:5">
      <c r="B92" s="2476" t="s">
        <v>5</v>
      </c>
      <c r="C92" s="2477" t="s">
        <v>87</v>
      </c>
      <c r="D92" s="2503">
        <v>183189.68</v>
      </c>
      <c r="E92" s="2504">
        <v>0</v>
      </c>
    </row>
    <row r="93" spans="2:5">
      <c r="B93" s="2476" t="s">
        <v>7</v>
      </c>
      <c r="C93" s="2477" t="s">
        <v>88</v>
      </c>
      <c r="D93" s="2503">
        <v>0</v>
      </c>
      <c r="E93" s="2504">
        <v>0</v>
      </c>
    </row>
    <row r="94" spans="2:5" ht="13.5" thickBot="1">
      <c r="B94" s="2478" t="s">
        <v>9</v>
      </c>
      <c r="C94" s="2479" t="s">
        <v>89</v>
      </c>
      <c r="D94" s="2509">
        <v>0</v>
      </c>
      <c r="E94" s="251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49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24259.69</v>
      </c>
      <c r="E9" s="23"/>
    </row>
    <row r="10" spans="2:5">
      <c r="B10" s="14" t="s">
        <v>5</v>
      </c>
      <c r="C10" s="93" t="s">
        <v>6</v>
      </c>
      <c r="D10" s="175">
        <v>24259.69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24259.69</v>
      </c>
      <c r="E20" s="229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20150.11</v>
      </c>
      <c r="E24" s="23">
        <f>D20</f>
        <v>24259.69</v>
      </c>
    </row>
    <row r="25" spans="2:7">
      <c r="B25" s="21" t="s">
        <v>25</v>
      </c>
      <c r="C25" s="22" t="s">
        <v>26</v>
      </c>
      <c r="D25" s="95">
        <v>2949.5</v>
      </c>
      <c r="E25" s="110">
        <v>7075.12</v>
      </c>
      <c r="F25" s="50"/>
      <c r="G25" s="92"/>
    </row>
    <row r="26" spans="2:7">
      <c r="B26" s="24" t="s">
        <v>27</v>
      </c>
      <c r="C26" s="25" t="s">
        <v>28</v>
      </c>
      <c r="D26" s="96">
        <v>3133.36</v>
      </c>
      <c r="E26" s="111">
        <v>285283.86</v>
      </c>
    </row>
    <row r="27" spans="2:7">
      <c r="B27" s="26" t="s">
        <v>5</v>
      </c>
      <c r="C27" s="15" t="s">
        <v>29</v>
      </c>
      <c r="D27" s="175">
        <v>1884.35</v>
      </c>
      <c r="E27" s="231">
        <v>5132.99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1249.01</v>
      </c>
      <c r="E29" s="231">
        <v>280150.87</v>
      </c>
    </row>
    <row r="30" spans="2:7">
      <c r="B30" s="24" t="s">
        <v>32</v>
      </c>
      <c r="C30" s="27" t="s">
        <v>33</v>
      </c>
      <c r="D30" s="96">
        <v>183.86</v>
      </c>
      <c r="E30" s="111">
        <v>278208.74</v>
      </c>
    </row>
    <row r="31" spans="2:7">
      <c r="B31" s="26" t="s">
        <v>5</v>
      </c>
      <c r="C31" s="15" t="s">
        <v>34</v>
      </c>
      <c r="D31" s="175"/>
      <c r="E31" s="231">
        <v>5757.73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58</v>
      </c>
      <c r="E33" s="231">
        <v>345.69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125.86</v>
      </c>
      <c r="E35" s="231">
        <v>3641.39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268463.93</v>
      </c>
    </row>
    <row r="38" spans="2:6">
      <c r="B38" s="21" t="s">
        <v>44</v>
      </c>
      <c r="C38" s="22" t="s">
        <v>45</v>
      </c>
      <c r="D38" s="95">
        <v>1160.08</v>
      </c>
      <c r="E38" s="23">
        <v>-31334.81</v>
      </c>
    </row>
    <row r="39" spans="2:6" ht="13.5" thickBot="1">
      <c r="B39" s="30" t="s">
        <v>46</v>
      </c>
      <c r="C39" s="31" t="s">
        <v>47</v>
      </c>
      <c r="D39" s="97">
        <v>24259.690000000002</v>
      </c>
      <c r="E39" s="242">
        <f>E24+E25+E38</f>
        <v>0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147.3715</v>
      </c>
      <c r="E44" s="144">
        <v>168.45840000000001</v>
      </c>
    </row>
    <row r="45" spans="2:6" ht="13.5" thickBot="1">
      <c r="B45" s="41" t="s">
        <v>7</v>
      </c>
      <c r="C45" s="49" t="s">
        <v>52</v>
      </c>
      <c r="D45" s="143">
        <v>168.45840000000001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136.72999999999999</v>
      </c>
      <c r="E47" s="150">
        <v>144.01</v>
      </c>
    </row>
    <row r="48" spans="2:6">
      <c r="B48" s="39" t="s">
        <v>7</v>
      </c>
      <c r="C48" s="48" t="s">
        <v>54</v>
      </c>
      <c r="D48" s="160">
        <v>128.44999999999999</v>
      </c>
      <c r="E48" s="154">
        <v>138.47</v>
      </c>
    </row>
    <row r="49" spans="2:5">
      <c r="B49" s="39" t="s">
        <v>9</v>
      </c>
      <c r="C49" s="48" t="s">
        <v>55</v>
      </c>
      <c r="D49" s="160">
        <v>149.46</v>
      </c>
      <c r="E49" s="154">
        <v>162.21</v>
      </c>
    </row>
    <row r="50" spans="2:5" ht="13.5" thickBot="1">
      <c r="B50" s="41" t="s">
        <v>11</v>
      </c>
      <c r="C50" s="49" t="s">
        <v>52</v>
      </c>
      <c r="D50" s="143">
        <v>144.01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2480"/>
      <c r="C52" s="2481" t="s">
        <v>56</v>
      </c>
      <c r="D52" s="2482"/>
      <c r="E52" s="2472"/>
    </row>
    <row r="53" spans="2:5" ht="23.25" customHeight="1" thickBot="1">
      <c r="B53" s="6368" t="s">
        <v>57</v>
      </c>
      <c r="C53" s="6369"/>
      <c r="D53" s="2483" t="s">
        <v>58</v>
      </c>
      <c r="E53" s="2484" t="s">
        <v>59</v>
      </c>
    </row>
    <row r="54" spans="2:5" ht="13.5" thickBot="1">
      <c r="B54" s="2485" t="s">
        <v>27</v>
      </c>
      <c r="C54" s="2474" t="s">
        <v>60</v>
      </c>
      <c r="D54" s="2486">
        <v>0</v>
      </c>
      <c r="E54" s="2487">
        <v>0</v>
      </c>
    </row>
    <row r="55" spans="2:5" ht="25.5">
      <c r="B55" s="2488" t="s">
        <v>5</v>
      </c>
      <c r="C55" s="2489" t="s">
        <v>61</v>
      </c>
      <c r="D55" s="2501">
        <v>0</v>
      </c>
      <c r="E55" s="2502">
        <v>0</v>
      </c>
    </row>
    <row r="56" spans="2:5">
      <c r="B56" s="2476" t="s">
        <v>268</v>
      </c>
      <c r="C56" s="245" t="s">
        <v>269</v>
      </c>
      <c r="D56" s="2503">
        <v>0</v>
      </c>
      <c r="E56" s="2504">
        <v>0</v>
      </c>
    </row>
    <row r="57" spans="2:5">
      <c r="B57" s="246" t="s">
        <v>270</v>
      </c>
      <c r="C57" s="245" t="s">
        <v>271</v>
      </c>
      <c r="D57" s="2503">
        <v>0</v>
      </c>
      <c r="E57" s="2504">
        <v>0</v>
      </c>
    </row>
    <row r="58" spans="2:5">
      <c r="B58" s="246" t="s">
        <v>272</v>
      </c>
      <c r="C58" s="245" t="s">
        <v>273</v>
      </c>
      <c r="D58" s="247">
        <v>0</v>
      </c>
      <c r="E58" s="2504">
        <v>0</v>
      </c>
    </row>
    <row r="59" spans="2:5" ht="25.5">
      <c r="B59" s="2476" t="s">
        <v>7</v>
      </c>
      <c r="C59" s="2477" t="s">
        <v>62</v>
      </c>
      <c r="D59" s="2503">
        <v>0</v>
      </c>
      <c r="E59" s="2504">
        <v>0</v>
      </c>
    </row>
    <row r="60" spans="2:5">
      <c r="B60" s="2476" t="s">
        <v>9</v>
      </c>
      <c r="C60" s="2477" t="s">
        <v>63</v>
      </c>
      <c r="D60" s="2503">
        <v>0</v>
      </c>
      <c r="E60" s="2504">
        <v>0</v>
      </c>
    </row>
    <row r="61" spans="2:5" ht="24" customHeight="1">
      <c r="B61" s="2476" t="s">
        <v>274</v>
      </c>
      <c r="C61" s="2477" t="s">
        <v>275</v>
      </c>
      <c r="D61" s="2503">
        <v>0</v>
      </c>
      <c r="E61" s="2504">
        <v>0</v>
      </c>
    </row>
    <row r="62" spans="2:5">
      <c r="B62" s="2476" t="s">
        <v>276</v>
      </c>
      <c r="C62" s="2477" t="s">
        <v>16</v>
      </c>
      <c r="D62" s="2503">
        <v>0</v>
      </c>
      <c r="E62" s="2504">
        <v>0</v>
      </c>
    </row>
    <row r="63" spans="2:5">
      <c r="B63" s="2476" t="s">
        <v>11</v>
      </c>
      <c r="C63" s="2477" t="s">
        <v>64</v>
      </c>
      <c r="D63" s="2503">
        <v>0</v>
      </c>
      <c r="E63" s="2504">
        <v>0</v>
      </c>
    </row>
    <row r="64" spans="2:5">
      <c r="B64" s="2476" t="s">
        <v>13</v>
      </c>
      <c r="C64" s="2477" t="s">
        <v>275</v>
      </c>
      <c r="D64" s="2503">
        <v>0</v>
      </c>
      <c r="E64" s="2504">
        <v>0</v>
      </c>
    </row>
    <row r="65" spans="2:5">
      <c r="B65" s="2476" t="s">
        <v>15</v>
      </c>
      <c r="C65" s="2477" t="s">
        <v>16</v>
      </c>
      <c r="D65" s="2503">
        <v>0</v>
      </c>
      <c r="E65" s="2504">
        <v>0</v>
      </c>
    </row>
    <row r="66" spans="2:5">
      <c r="B66" s="2476" t="s">
        <v>38</v>
      </c>
      <c r="C66" s="2477" t="s">
        <v>65</v>
      </c>
      <c r="D66" s="2503">
        <v>0</v>
      </c>
      <c r="E66" s="2504">
        <v>0</v>
      </c>
    </row>
    <row r="67" spans="2:5">
      <c r="B67" s="2490" t="s">
        <v>40</v>
      </c>
      <c r="C67" s="2491" t="s">
        <v>66</v>
      </c>
      <c r="D67" s="2505">
        <v>0</v>
      </c>
      <c r="E67" s="2504">
        <v>0</v>
      </c>
    </row>
    <row r="68" spans="2:5">
      <c r="B68" s="2490" t="s">
        <v>277</v>
      </c>
      <c r="C68" s="2491" t="s">
        <v>278</v>
      </c>
      <c r="D68" s="2505">
        <v>0</v>
      </c>
      <c r="E68" s="2504">
        <v>0</v>
      </c>
    </row>
    <row r="69" spans="2:5">
      <c r="B69" s="2490" t="s">
        <v>279</v>
      </c>
      <c r="C69" s="2491" t="s">
        <v>280</v>
      </c>
      <c r="D69" s="2505">
        <v>0</v>
      </c>
      <c r="E69" s="2506">
        <v>0</v>
      </c>
    </row>
    <row r="70" spans="2:5">
      <c r="B70" s="2490" t="s">
        <v>281</v>
      </c>
      <c r="C70" s="2491" t="s">
        <v>282</v>
      </c>
      <c r="D70" s="2505">
        <v>0</v>
      </c>
      <c r="E70" s="2506">
        <v>0</v>
      </c>
    </row>
    <row r="71" spans="2:5">
      <c r="B71" s="2490" t="s">
        <v>283</v>
      </c>
      <c r="C71" s="2491" t="s">
        <v>284</v>
      </c>
      <c r="D71" s="2505">
        <v>0</v>
      </c>
      <c r="E71" s="2506">
        <v>0</v>
      </c>
    </row>
    <row r="72" spans="2:5" ht="25.5">
      <c r="B72" s="2490" t="s">
        <v>42</v>
      </c>
      <c r="C72" s="2491" t="s">
        <v>67</v>
      </c>
      <c r="D72" s="2505">
        <v>0</v>
      </c>
      <c r="E72" s="2506">
        <v>0</v>
      </c>
    </row>
    <row r="73" spans="2:5">
      <c r="B73" s="2490" t="s">
        <v>285</v>
      </c>
      <c r="C73" s="2491" t="s">
        <v>286</v>
      </c>
      <c r="D73" s="2505">
        <v>0</v>
      </c>
      <c r="E73" s="2506">
        <v>0</v>
      </c>
    </row>
    <row r="74" spans="2:5">
      <c r="B74" s="2490" t="s">
        <v>287</v>
      </c>
      <c r="C74" s="2491" t="s">
        <v>288</v>
      </c>
      <c r="D74" s="2505">
        <v>0</v>
      </c>
      <c r="E74" s="2506">
        <v>0</v>
      </c>
    </row>
    <row r="75" spans="2:5">
      <c r="B75" s="2490" t="s">
        <v>289</v>
      </c>
      <c r="C75" s="2491" t="s">
        <v>290</v>
      </c>
      <c r="D75" s="2503">
        <v>0</v>
      </c>
      <c r="E75" s="2506">
        <v>0</v>
      </c>
    </row>
    <row r="76" spans="2:5">
      <c r="B76" s="2490" t="s">
        <v>291</v>
      </c>
      <c r="C76" s="2491" t="s">
        <v>292</v>
      </c>
      <c r="D76" s="2505">
        <v>0</v>
      </c>
      <c r="E76" s="2506">
        <v>0</v>
      </c>
    </row>
    <row r="77" spans="2:5">
      <c r="B77" s="2490" t="s">
        <v>293</v>
      </c>
      <c r="C77" s="2491" t="s">
        <v>294</v>
      </c>
      <c r="D77" s="2505">
        <v>0</v>
      </c>
      <c r="E77" s="2506">
        <v>0</v>
      </c>
    </row>
    <row r="78" spans="2:5">
      <c r="B78" s="2490" t="s">
        <v>68</v>
      </c>
      <c r="C78" s="2491" t="s">
        <v>69</v>
      </c>
      <c r="D78" s="2505">
        <v>0</v>
      </c>
      <c r="E78" s="2506">
        <v>0</v>
      </c>
    </row>
    <row r="79" spans="2:5">
      <c r="B79" s="2476" t="s">
        <v>70</v>
      </c>
      <c r="C79" s="2477" t="s">
        <v>71</v>
      </c>
      <c r="D79" s="2503">
        <v>0</v>
      </c>
      <c r="E79" s="2504">
        <v>0</v>
      </c>
    </row>
    <row r="80" spans="2:5">
      <c r="B80" s="2476" t="s">
        <v>295</v>
      </c>
      <c r="C80" s="2477" t="s">
        <v>296</v>
      </c>
      <c r="D80" s="2503">
        <v>0</v>
      </c>
      <c r="E80" s="2504">
        <v>0</v>
      </c>
    </row>
    <row r="81" spans="2:5">
      <c r="B81" s="2476" t="s">
        <v>297</v>
      </c>
      <c r="C81" s="2477" t="s">
        <v>298</v>
      </c>
      <c r="D81" s="2503">
        <v>0</v>
      </c>
      <c r="E81" s="2504">
        <v>0</v>
      </c>
    </row>
    <row r="82" spans="2:5">
      <c r="B82" s="2476" t="s">
        <v>299</v>
      </c>
      <c r="C82" s="2477" t="s">
        <v>300</v>
      </c>
      <c r="D82" s="2503">
        <v>0</v>
      </c>
      <c r="E82" s="2504">
        <v>0</v>
      </c>
    </row>
    <row r="83" spans="2:5">
      <c r="B83" s="2476" t="s">
        <v>301</v>
      </c>
      <c r="C83" s="2477" t="s">
        <v>302</v>
      </c>
      <c r="D83" s="2503">
        <v>0</v>
      </c>
      <c r="E83" s="2504">
        <v>0</v>
      </c>
    </row>
    <row r="84" spans="2:5">
      <c r="B84" s="2476" t="s">
        <v>72</v>
      </c>
      <c r="C84" s="2477" t="s">
        <v>73</v>
      </c>
      <c r="D84" s="2503">
        <v>0</v>
      </c>
      <c r="E84" s="2504">
        <v>0</v>
      </c>
    </row>
    <row r="85" spans="2:5">
      <c r="B85" s="2476" t="s">
        <v>74</v>
      </c>
      <c r="C85" s="2477" t="s">
        <v>75</v>
      </c>
      <c r="D85" s="2503">
        <v>0</v>
      </c>
      <c r="E85" s="2504">
        <v>0</v>
      </c>
    </row>
    <row r="86" spans="2:5" ht="13.5" thickBot="1">
      <c r="B86" s="2492" t="s">
        <v>76</v>
      </c>
      <c r="C86" s="2493" t="s">
        <v>77</v>
      </c>
      <c r="D86" s="2507">
        <v>0</v>
      </c>
      <c r="E86" s="2508">
        <v>0</v>
      </c>
    </row>
    <row r="87" spans="2:5" ht="26.25" thickBot="1">
      <c r="B87" s="2494" t="s">
        <v>32</v>
      </c>
      <c r="C87" s="2495" t="s">
        <v>78</v>
      </c>
      <c r="D87" s="2496">
        <v>0</v>
      </c>
      <c r="E87" s="2497">
        <v>0</v>
      </c>
    </row>
    <row r="88" spans="2:5" ht="13.5" thickBot="1">
      <c r="B88" s="2473" t="s">
        <v>79</v>
      </c>
      <c r="C88" s="2474" t="s">
        <v>80</v>
      </c>
      <c r="D88" s="2475">
        <v>0</v>
      </c>
      <c r="E88" s="2498">
        <v>0</v>
      </c>
    </row>
    <row r="89" spans="2:5" ht="13.5" thickBot="1">
      <c r="B89" s="2473" t="s">
        <v>81</v>
      </c>
      <c r="C89" s="2474" t="s">
        <v>82</v>
      </c>
      <c r="D89" s="2475">
        <v>0</v>
      </c>
      <c r="E89" s="2499">
        <v>0</v>
      </c>
    </row>
    <row r="90" spans="2:5" ht="13.5" thickBot="1">
      <c r="B90" s="2473" t="s">
        <v>83</v>
      </c>
      <c r="C90" s="2474" t="s">
        <v>84</v>
      </c>
      <c r="D90" s="2475">
        <v>0</v>
      </c>
      <c r="E90" s="2500">
        <v>0</v>
      </c>
    </row>
    <row r="91" spans="2:5">
      <c r="B91" s="2473" t="s">
        <v>85</v>
      </c>
      <c r="C91" s="2474" t="s">
        <v>86</v>
      </c>
      <c r="D91" s="2475">
        <v>0</v>
      </c>
      <c r="E91" s="2498">
        <v>0</v>
      </c>
    </row>
    <row r="92" spans="2:5">
      <c r="B92" s="2476" t="s">
        <v>5</v>
      </c>
      <c r="C92" s="2477" t="s">
        <v>87</v>
      </c>
      <c r="D92" s="2503">
        <v>0</v>
      </c>
      <c r="E92" s="2504">
        <v>0</v>
      </c>
    </row>
    <row r="93" spans="2:5">
      <c r="B93" s="2476" t="s">
        <v>7</v>
      </c>
      <c r="C93" s="2477" t="s">
        <v>88</v>
      </c>
      <c r="D93" s="2503">
        <v>0</v>
      </c>
      <c r="E93" s="2504">
        <v>0</v>
      </c>
    </row>
    <row r="94" spans="2:5" ht="13.5" thickBot="1">
      <c r="B94" s="2478" t="s">
        <v>9</v>
      </c>
      <c r="C94" s="2479" t="s">
        <v>89</v>
      </c>
      <c r="D94" s="2509">
        <v>0</v>
      </c>
      <c r="E94" s="251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055118110236227" right="0.74803149606299213" top="0.55118110236220474" bottom="0.6692913385826772" header="0.51181102362204722" footer="0.51181102362204722"/>
  <pageSetup paperSize="9" scale="64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7109375" customWidth="1"/>
    <col min="7" max="7" width="15.57031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216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28862.15</v>
      </c>
      <c r="E9" s="23">
        <f>E10+E11+E12+E13</f>
        <v>1885933.75</v>
      </c>
    </row>
    <row r="10" spans="2:5">
      <c r="B10" s="14" t="s">
        <v>5</v>
      </c>
      <c r="C10" s="93" t="s">
        <v>6</v>
      </c>
      <c r="D10" s="175">
        <v>28862.15</v>
      </c>
      <c r="E10" s="226">
        <v>1885933.75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28862.15</v>
      </c>
      <c r="E20" s="229">
        <f>E9-E16</f>
        <v>1885933.75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28862.15</v>
      </c>
    </row>
    <row r="25" spans="2:7">
      <c r="B25" s="21" t="s">
        <v>25</v>
      </c>
      <c r="C25" s="22" t="s">
        <v>26</v>
      </c>
      <c r="D25" s="95">
        <v>27143.4</v>
      </c>
      <c r="E25" s="110">
        <v>2187518.2999999998</v>
      </c>
      <c r="F25" s="92"/>
      <c r="G25" s="92"/>
    </row>
    <row r="26" spans="2:7">
      <c r="B26" s="24" t="s">
        <v>27</v>
      </c>
      <c r="C26" s="25" t="s">
        <v>28</v>
      </c>
      <c r="D26" s="96">
        <v>27143.4</v>
      </c>
      <c r="E26" s="111">
        <v>2501916.61</v>
      </c>
      <c r="F26" s="108"/>
    </row>
    <row r="27" spans="2:7">
      <c r="B27" s="26" t="s">
        <v>5</v>
      </c>
      <c r="C27" s="15" t="s">
        <v>29</v>
      </c>
      <c r="D27" s="175"/>
      <c r="E27" s="231">
        <v>2445472.33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27143.4</v>
      </c>
      <c r="E29" s="231">
        <v>56444.28</v>
      </c>
      <c r="F29" s="92"/>
      <c r="G29" s="92"/>
    </row>
    <row r="30" spans="2:7">
      <c r="B30" s="24" t="s">
        <v>32</v>
      </c>
      <c r="C30" s="27" t="s">
        <v>33</v>
      </c>
      <c r="D30" s="96"/>
      <c r="E30" s="111">
        <v>314398.31</v>
      </c>
    </row>
    <row r="31" spans="2:7">
      <c r="B31" s="26" t="s">
        <v>5</v>
      </c>
      <c r="C31" s="15" t="s">
        <v>34</v>
      </c>
      <c r="D31" s="175"/>
      <c r="E31" s="231">
        <v>2055.06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5932.33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29823.19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276587.73</v>
      </c>
    </row>
    <row r="38" spans="2:6">
      <c r="B38" s="21" t="s">
        <v>44</v>
      </c>
      <c r="C38" s="22" t="s">
        <v>45</v>
      </c>
      <c r="D38" s="95">
        <v>1718.75</v>
      </c>
      <c r="E38" s="23">
        <v>-330446.7</v>
      </c>
    </row>
    <row r="39" spans="2:6" ht="13.5" thickBot="1">
      <c r="B39" s="30" t="s">
        <v>46</v>
      </c>
      <c r="C39" s="31" t="s">
        <v>47</v>
      </c>
      <c r="D39" s="97">
        <v>28862.15</v>
      </c>
      <c r="E39" s="242">
        <f>E24+E25+E38</f>
        <v>1885933.7499999998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73.551000000000002</v>
      </c>
    </row>
    <row r="45" spans="2:6" ht="13.5" thickBot="1">
      <c r="B45" s="41" t="s">
        <v>7</v>
      </c>
      <c r="C45" s="49" t="s">
        <v>52</v>
      </c>
      <c r="D45" s="143">
        <v>73.551000000000002</v>
      </c>
      <c r="E45" s="148">
        <v>5322.6850000000004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392.41</v>
      </c>
    </row>
    <row r="48" spans="2:6">
      <c r="B48" s="39" t="s">
        <v>7</v>
      </c>
      <c r="C48" s="48" t="s">
        <v>54</v>
      </c>
      <c r="D48" s="160">
        <v>357.96</v>
      </c>
      <c r="E48" s="154">
        <v>307.17</v>
      </c>
    </row>
    <row r="49" spans="2:5">
      <c r="B49" s="39" t="s">
        <v>9</v>
      </c>
      <c r="C49" s="48" t="s">
        <v>55</v>
      </c>
      <c r="D49" s="160">
        <v>392.41</v>
      </c>
      <c r="E49" s="154">
        <v>450.56</v>
      </c>
    </row>
    <row r="50" spans="2:5" ht="13.5" thickBot="1">
      <c r="B50" s="41" t="s">
        <v>11</v>
      </c>
      <c r="C50" s="49" t="s">
        <v>52</v>
      </c>
      <c r="D50" s="143">
        <v>392.41</v>
      </c>
      <c r="E50" s="152">
        <v>354.32</v>
      </c>
    </row>
    <row r="51" spans="2:5" ht="13.5" thickBot="1">
      <c r="B51" s="32"/>
      <c r="C51" s="33"/>
      <c r="D51" s="153"/>
      <c r="E51" s="153"/>
    </row>
    <row r="52" spans="2:5" ht="16.5" thickBot="1">
      <c r="B52" s="2480"/>
      <c r="C52" s="2481" t="s">
        <v>56</v>
      </c>
      <c r="D52" s="2482"/>
      <c r="E52" s="2472"/>
    </row>
    <row r="53" spans="2:5" ht="23.25" customHeight="1" thickBot="1">
      <c r="B53" s="6368" t="s">
        <v>57</v>
      </c>
      <c r="C53" s="6369"/>
      <c r="D53" s="2483" t="s">
        <v>58</v>
      </c>
      <c r="E53" s="2484" t="s">
        <v>59</v>
      </c>
    </row>
    <row r="54" spans="2:5" ht="13.5" thickBot="1">
      <c r="B54" s="2485" t="s">
        <v>27</v>
      </c>
      <c r="C54" s="2474" t="s">
        <v>60</v>
      </c>
      <c r="D54" s="2512">
        <v>1885933.75</v>
      </c>
      <c r="E54" s="2513">
        <v>1</v>
      </c>
    </row>
    <row r="55" spans="2:5" ht="25.5">
      <c r="B55" s="2488" t="s">
        <v>5</v>
      </c>
      <c r="C55" s="2489" t="s">
        <v>61</v>
      </c>
      <c r="D55" s="2501">
        <v>0</v>
      </c>
      <c r="E55" s="2502">
        <v>0</v>
      </c>
    </row>
    <row r="56" spans="2:5">
      <c r="B56" s="2476" t="s">
        <v>268</v>
      </c>
      <c r="C56" s="245" t="s">
        <v>269</v>
      </c>
      <c r="D56" s="2503">
        <v>0</v>
      </c>
      <c r="E56" s="2504">
        <v>0</v>
      </c>
    </row>
    <row r="57" spans="2:5">
      <c r="B57" s="246" t="s">
        <v>270</v>
      </c>
      <c r="C57" s="245" t="s">
        <v>271</v>
      </c>
      <c r="D57" s="2503">
        <v>0</v>
      </c>
      <c r="E57" s="2504">
        <v>0</v>
      </c>
    </row>
    <row r="58" spans="2:5">
      <c r="B58" s="246" t="s">
        <v>272</v>
      </c>
      <c r="C58" s="245" t="s">
        <v>273</v>
      </c>
      <c r="D58" s="247">
        <v>0</v>
      </c>
      <c r="E58" s="2504">
        <v>0</v>
      </c>
    </row>
    <row r="59" spans="2:5" ht="25.5">
      <c r="B59" s="2476" t="s">
        <v>7</v>
      </c>
      <c r="C59" s="2477" t="s">
        <v>62</v>
      </c>
      <c r="D59" s="2503">
        <v>0</v>
      </c>
      <c r="E59" s="2504">
        <v>0</v>
      </c>
    </row>
    <row r="60" spans="2:5">
      <c r="B60" s="2476" t="s">
        <v>9</v>
      </c>
      <c r="C60" s="2477" t="s">
        <v>63</v>
      </c>
      <c r="D60" s="2503">
        <v>0</v>
      </c>
      <c r="E60" s="2504">
        <v>0</v>
      </c>
    </row>
    <row r="61" spans="2:5">
      <c r="B61" s="2476" t="s">
        <v>274</v>
      </c>
      <c r="C61" s="2477" t="s">
        <v>275</v>
      </c>
      <c r="D61" s="2503">
        <v>0</v>
      </c>
      <c r="E61" s="2504">
        <v>0</v>
      </c>
    </row>
    <row r="62" spans="2:5">
      <c r="B62" s="2476" t="s">
        <v>276</v>
      </c>
      <c r="C62" s="2477" t="s">
        <v>16</v>
      </c>
      <c r="D62" s="2503">
        <v>0</v>
      </c>
      <c r="E62" s="2504">
        <v>0</v>
      </c>
    </row>
    <row r="63" spans="2:5">
      <c r="B63" s="2476" t="s">
        <v>11</v>
      </c>
      <c r="C63" s="2477" t="s">
        <v>64</v>
      </c>
      <c r="D63" s="2503">
        <v>0</v>
      </c>
      <c r="E63" s="2504">
        <v>0</v>
      </c>
    </row>
    <row r="64" spans="2:5">
      <c r="B64" s="2476" t="s">
        <v>13</v>
      </c>
      <c r="C64" s="2477" t="s">
        <v>275</v>
      </c>
      <c r="D64" s="2503">
        <v>0</v>
      </c>
      <c r="E64" s="2504">
        <v>0</v>
      </c>
    </row>
    <row r="65" spans="2:5">
      <c r="B65" s="2476" t="s">
        <v>15</v>
      </c>
      <c r="C65" s="2477" t="s">
        <v>16</v>
      </c>
      <c r="D65" s="2503">
        <v>0</v>
      </c>
      <c r="E65" s="2504">
        <v>0</v>
      </c>
    </row>
    <row r="66" spans="2:5">
      <c r="B66" s="2476" t="s">
        <v>38</v>
      </c>
      <c r="C66" s="2477" t="s">
        <v>65</v>
      </c>
      <c r="D66" s="2503">
        <v>0</v>
      </c>
      <c r="E66" s="2504">
        <v>0</v>
      </c>
    </row>
    <row r="67" spans="2:5">
      <c r="B67" s="2490" t="s">
        <v>40</v>
      </c>
      <c r="C67" s="2491" t="s">
        <v>66</v>
      </c>
      <c r="D67" s="2514">
        <v>1885933.75</v>
      </c>
      <c r="E67" s="2515">
        <v>1</v>
      </c>
    </row>
    <row r="68" spans="2:5">
      <c r="B68" s="2490" t="s">
        <v>277</v>
      </c>
      <c r="C68" s="2491" t="s">
        <v>278</v>
      </c>
      <c r="D68" s="2516">
        <v>1885933.75</v>
      </c>
      <c r="E68" s="2517">
        <v>1</v>
      </c>
    </row>
    <row r="69" spans="2:5">
      <c r="B69" s="2490" t="s">
        <v>279</v>
      </c>
      <c r="C69" s="2491" t="s">
        <v>280</v>
      </c>
      <c r="D69" s="2505">
        <v>0</v>
      </c>
      <c r="E69" s="2506">
        <v>0</v>
      </c>
    </row>
    <row r="70" spans="2:5">
      <c r="B70" s="2490" t="s">
        <v>281</v>
      </c>
      <c r="C70" s="2491" t="s">
        <v>282</v>
      </c>
      <c r="D70" s="2505">
        <v>0</v>
      </c>
      <c r="E70" s="2506">
        <v>0</v>
      </c>
    </row>
    <row r="71" spans="2:5">
      <c r="B71" s="2490" t="s">
        <v>283</v>
      </c>
      <c r="C71" s="2491" t="s">
        <v>284</v>
      </c>
      <c r="D71" s="2505">
        <v>0</v>
      </c>
      <c r="E71" s="2506">
        <v>0</v>
      </c>
    </row>
    <row r="72" spans="2:5" ht="25.5">
      <c r="B72" s="2490" t="s">
        <v>42</v>
      </c>
      <c r="C72" s="2491" t="s">
        <v>67</v>
      </c>
      <c r="D72" s="2505">
        <v>0</v>
      </c>
      <c r="E72" s="2506">
        <v>0</v>
      </c>
    </row>
    <row r="73" spans="2:5">
      <c r="B73" s="2490" t="s">
        <v>285</v>
      </c>
      <c r="C73" s="2491" t="s">
        <v>286</v>
      </c>
      <c r="D73" s="2505">
        <v>0</v>
      </c>
      <c r="E73" s="2506">
        <v>0</v>
      </c>
    </row>
    <row r="74" spans="2:5">
      <c r="B74" s="2490" t="s">
        <v>287</v>
      </c>
      <c r="C74" s="2491" t="s">
        <v>288</v>
      </c>
      <c r="D74" s="2505">
        <v>0</v>
      </c>
      <c r="E74" s="2506">
        <v>0</v>
      </c>
    </row>
    <row r="75" spans="2:5">
      <c r="B75" s="2490" t="s">
        <v>289</v>
      </c>
      <c r="C75" s="2491" t="s">
        <v>290</v>
      </c>
      <c r="D75" s="2503">
        <v>0</v>
      </c>
      <c r="E75" s="2506">
        <v>0</v>
      </c>
    </row>
    <row r="76" spans="2:5">
      <c r="B76" s="2490" t="s">
        <v>291</v>
      </c>
      <c r="C76" s="2491" t="s">
        <v>292</v>
      </c>
      <c r="D76" s="2505">
        <v>0</v>
      </c>
      <c r="E76" s="2506">
        <v>0</v>
      </c>
    </row>
    <row r="77" spans="2:5">
      <c r="B77" s="2490" t="s">
        <v>293</v>
      </c>
      <c r="C77" s="2491" t="s">
        <v>294</v>
      </c>
      <c r="D77" s="2505">
        <v>0</v>
      </c>
      <c r="E77" s="2506">
        <v>0</v>
      </c>
    </row>
    <row r="78" spans="2:5">
      <c r="B78" s="2490" t="s">
        <v>68</v>
      </c>
      <c r="C78" s="2491" t="s">
        <v>69</v>
      </c>
      <c r="D78" s="2505">
        <v>0</v>
      </c>
      <c r="E78" s="2506">
        <v>0</v>
      </c>
    </row>
    <row r="79" spans="2:5">
      <c r="B79" s="2476" t="s">
        <v>70</v>
      </c>
      <c r="C79" s="2477" t="s">
        <v>71</v>
      </c>
      <c r="D79" s="2503">
        <v>0</v>
      </c>
      <c r="E79" s="2504">
        <v>0</v>
      </c>
    </row>
    <row r="80" spans="2:5">
      <c r="B80" s="2476" t="s">
        <v>295</v>
      </c>
      <c r="C80" s="2477" t="s">
        <v>296</v>
      </c>
      <c r="D80" s="2503">
        <v>0</v>
      </c>
      <c r="E80" s="2504">
        <v>0</v>
      </c>
    </row>
    <row r="81" spans="2:5">
      <c r="B81" s="2476" t="s">
        <v>297</v>
      </c>
      <c r="C81" s="2477" t="s">
        <v>298</v>
      </c>
      <c r="D81" s="2503">
        <v>0</v>
      </c>
      <c r="E81" s="2504">
        <v>0</v>
      </c>
    </row>
    <row r="82" spans="2:5">
      <c r="B82" s="2476" t="s">
        <v>299</v>
      </c>
      <c r="C82" s="2477" t="s">
        <v>300</v>
      </c>
      <c r="D82" s="2503">
        <v>0</v>
      </c>
      <c r="E82" s="2504">
        <v>0</v>
      </c>
    </row>
    <row r="83" spans="2:5">
      <c r="B83" s="2476" t="s">
        <v>301</v>
      </c>
      <c r="C83" s="2477" t="s">
        <v>302</v>
      </c>
      <c r="D83" s="2503">
        <v>0</v>
      </c>
      <c r="E83" s="2504">
        <v>0</v>
      </c>
    </row>
    <row r="84" spans="2:5">
      <c r="B84" s="2476" t="s">
        <v>72</v>
      </c>
      <c r="C84" s="2477" t="s">
        <v>73</v>
      </c>
      <c r="D84" s="2503">
        <v>0</v>
      </c>
      <c r="E84" s="2504">
        <v>0</v>
      </c>
    </row>
    <row r="85" spans="2:5">
      <c r="B85" s="2476" t="s">
        <v>74</v>
      </c>
      <c r="C85" s="2477" t="s">
        <v>75</v>
      </c>
      <c r="D85" s="2503">
        <v>0</v>
      </c>
      <c r="E85" s="2504">
        <v>0</v>
      </c>
    </row>
    <row r="86" spans="2:5" ht="13.5" thickBot="1">
      <c r="B86" s="2492" t="s">
        <v>76</v>
      </c>
      <c r="C86" s="2493" t="s">
        <v>77</v>
      </c>
      <c r="D86" s="2507">
        <v>0</v>
      </c>
      <c r="E86" s="2508">
        <v>0</v>
      </c>
    </row>
    <row r="87" spans="2:5" ht="26.25" thickBot="1">
      <c r="B87" s="2494" t="s">
        <v>32</v>
      </c>
      <c r="C87" s="2495" t="s">
        <v>78</v>
      </c>
      <c r="D87" s="2496">
        <v>0</v>
      </c>
      <c r="E87" s="2497">
        <v>0</v>
      </c>
    </row>
    <row r="88" spans="2:5" ht="13.5" thickBot="1">
      <c r="B88" s="2473" t="s">
        <v>79</v>
      </c>
      <c r="C88" s="2474" t="s">
        <v>80</v>
      </c>
      <c r="D88" s="2475">
        <v>0</v>
      </c>
      <c r="E88" s="2487">
        <v>0</v>
      </c>
    </row>
    <row r="89" spans="2:5" ht="13.5" thickBot="1">
      <c r="B89" s="2473" t="s">
        <v>81</v>
      </c>
      <c r="C89" s="2474" t="s">
        <v>82</v>
      </c>
      <c r="D89" s="2475">
        <v>0</v>
      </c>
      <c r="E89" s="2487">
        <v>0</v>
      </c>
    </row>
    <row r="90" spans="2:5" ht="13.5" thickBot="1">
      <c r="B90" s="2473" t="s">
        <v>83</v>
      </c>
      <c r="C90" s="2474" t="s">
        <v>84</v>
      </c>
      <c r="D90" s="2475">
        <v>0</v>
      </c>
      <c r="E90" s="2500">
        <v>0</v>
      </c>
    </row>
    <row r="91" spans="2:5">
      <c r="B91" s="2473" t="s">
        <v>85</v>
      </c>
      <c r="C91" s="2474" t="s">
        <v>86</v>
      </c>
      <c r="D91" s="2521">
        <v>1885933.75</v>
      </c>
      <c r="E91" s="2543">
        <v>1</v>
      </c>
    </row>
    <row r="92" spans="2:5">
      <c r="B92" s="2476" t="s">
        <v>5</v>
      </c>
      <c r="C92" s="2477" t="s">
        <v>87</v>
      </c>
      <c r="D92" s="2547">
        <v>0</v>
      </c>
      <c r="E92" s="2548">
        <v>0</v>
      </c>
    </row>
    <row r="93" spans="2:5">
      <c r="B93" s="2476" t="s">
        <v>7</v>
      </c>
      <c r="C93" s="2477" t="s">
        <v>88</v>
      </c>
      <c r="D93" s="2547">
        <v>1885933.75</v>
      </c>
      <c r="E93" s="2548">
        <v>1</v>
      </c>
    </row>
    <row r="94" spans="2:5" ht="13.5" thickBot="1">
      <c r="B94" s="2478" t="s">
        <v>9</v>
      </c>
      <c r="C94" s="2479" t="s">
        <v>89</v>
      </c>
      <c r="D94" s="2509">
        <v>0</v>
      </c>
      <c r="E94" s="2510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B1:G94"/>
  <sheetViews>
    <sheetView topLeftCell="A52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217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4058452.43</v>
      </c>
      <c r="E9" s="23">
        <f>E10+E11+E12+E13</f>
        <v>30560046.07</v>
      </c>
    </row>
    <row r="10" spans="2:5">
      <c r="B10" s="14" t="s">
        <v>5</v>
      </c>
      <c r="C10" s="93" t="s">
        <v>6</v>
      </c>
      <c r="D10" s="175">
        <v>4058452.43</v>
      </c>
      <c r="E10" s="226">
        <v>30560046.07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4058452.43</v>
      </c>
      <c r="E20" s="229">
        <f>E9-E16</f>
        <v>30560046.07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4058452.43</v>
      </c>
    </row>
    <row r="25" spans="2:7">
      <c r="B25" s="21" t="s">
        <v>25</v>
      </c>
      <c r="C25" s="22" t="s">
        <v>26</v>
      </c>
      <c r="D25" s="95">
        <v>4043723.88</v>
      </c>
      <c r="E25" s="110">
        <v>27481830.149999999</v>
      </c>
      <c r="F25" s="92"/>
      <c r="G25" s="92"/>
    </row>
    <row r="26" spans="2:7">
      <c r="B26" s="24" t="s">
        <v>27</v>
      </c>
      <c r="C26" s="25" t="s">
        <v>28</v>
      </c>
      <c r="D26" s="96">
        <v>4044250.07</v>
      </c>
      <c r="E26" s="111">
        <v>38936479.539999999</v>
      </c>
      <c r="F26" s="108"/>
    </row>
    <row r="27" spans="2:7">
      <c r="B27" s="26" t="s">
        <v>5</v>
      </c>
      <c r="C27" s="15" t="s">
        <v>29</v>
      </c>
      <c r="D27" s="175">
        <v>2190851.2799999998</v>
      </c>
      <c r="E27" s="231">
        <v>31825214.440000001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1853398.79</v>
      </c>
      <c r="E29" s="231">
        <v>7111265.0999999996</v>
      </c>
      <c r="F29" s="92"/>
    </row>
    <row r="30" spans="2:7">
      <c r="B30" s="24" t="s">
        <v>32</v>
      </c>
      <c r="C30" s="27" t="s">
        <v>33</v>
      </c>
      <c r="D30" s="96">
        <v>526.19000000000005</v>
      </c>
      <c r="E30" s="111">
        <v>11454649.390000001</v>
      </c>
    </row>
    <row r="31" spans="2:7">
      <c r="B31" s="26" t="s">
        <v>5</v>
      </c>
      <c r="C31" s="15" t="s">
        <v>34</v>
      </c>
      <c r="D31" s="175"/>
      <c r="E31" s="231">
        <v>2188833.91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268.08999999999997</v>
      </c>
      <c r="E33" s="231">
        <v>7634.13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258.10000000000002</v>
      </c>
      <c r="E35" s="231">
        <v>426287.01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/>
      <c r="E37" s="231">
        <v>8831894.3399999999</v>
      </c>
      <c r="G37" s="92"/>
    </row>
    <row r="38" spans="2:7">
      <c r="B38" s="21" t="s">
        <v>44</v>
      </c>
      <c r="C38" s="22" t="s">
        <v>45</v>
      </c>
      <c r="D38" s="95">
        <v>14728.95</v>
      </c>
      <c r="E38" s="23">
        <v>-980236.51</v>
      </c>
    </row>
    <row r="39" spans="2:7" ht="13.5" thickBot="1">
      <c r="B39" s="30" t="s">
        <v>46</v>
      </c>
      <c r="C39" s="31" t="s">
        <v>47</v>
      </c>
      <c r="D39" s="97">
        <v>4058452.83</v>
      </c>
      <c r="E39" s="242">
        <f>E24+E25+E38</f>
        <v>30560046.069999997</v>
      </c>
      <c r="F39" s="105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13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/>
      <c r="E44" s="144">
        <v>11368.851000000001</v>
      </c>
    </row>
    <row r="45" spans="2:7" ht="13.5" thickBot="1">
      <c r="B45" s="41" t="s">
        <v>7</v>
      </c>
      <c r="C45" s="49" t="s">
        <v>52</v>
      </c>
      <c r="D45" s="143">
        <v>11368.851000000001</v>
      </c>
      <c r="E45" s="148">
        <v>81685.144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/>
      <c r="E47" s="150">
        <v>356.98</v>
      </c>
    </row>
    <row r="48" spans="2:7">
      <c r="B48" s="39" t="s">
        <v>7</v>
      </c>
      <c r="C48" s="48" t="s">
        <v>54</v>
      </c>
      <c r="D48" s="160">
        <v>345.27</v>
      </c>
      <c r="E48" s="154">
        <v>344.36</v>
      </c>
    </row>
    <row r="49" spans="2:5">
      <c r="B49" s="39" t="s">
        <v>9</v>
      </c>
      <c r="C49" s="48" t="s">
        <v>55</v>
      </c>
      <c r="D49" s="160">
        <v>363.12</v>
      </c>
      <c r="E49" s="154">
        <v>417.81</v>
      </c>
    </row>
    <row r="50" spans="2:5" ht="13.5" thickBot="1">
      <c r="B50" s="41" t="s">
        <v>11</v>
      </c>
      <c r="C50" s="49" t="s">
        <v>52</v>
      </c>
      <c r="D50" s="143">
        <v>356.98</v>
      </c>
      <c r="E50" s="152">
        <v>374.12</v>
      </c>
    </row>
    <row r="51" spans="2:5" ht="13.5" thickBot="1">
      <c r="B51" s="32"/>
      <c r="C51" s="33"/>
      <c r="D51" s="153"/>
      <c r="E51" s="153"/>
    </row>
    <row r="52" spans="2:5" ht="16.5" thickBot="1">
      <c r="B52" s="2526"/>
      <c r="C52" s="2527" t="s">
        <v>56</v>
      </c>
      <c r="D52" s="2528"/>
      <c r="E52" s="2518"/>
    </row>
    <row r="53" spans="2:5" ht="23.25" customHeight="1" thickBot="1">
      <c r="B53" s="6368" t="s">
        <v>57</v>
      </c>
      <c r="C53" s="6369"/>
      <c r="D53" s="2529" t="s">
        <v>58</v>
      </c>
      <c r="E53" s="2530" t="s">
        <v>59</v>
      </c>
    </row>
    <row r="54" spans="2:5" ht="13.5" thickBot="1">
      <c r="B54" s="2531" t="s">
        <v>27</v>
      </c>
      <c r="C54" s="2520" t="s">
        <v>60</v>
      </c>
      <c r="D54" s="2555">
        <v>30560046.07</v>
      </c>
      <c r="E54" s="2556">
        <v>1</v>
      </c>
    </row>
    <row r="55" spans="2:5" ht="25.5">
      <c r="B55" s="2533" t="s">
        <v>5</v>
      </c>
      <c r="C55" s="2534" t="s">
        <v>61</v>
      </c>
      <c r="D55" s="2545">
        <v>0</v>
      </c>
      <c r="E55" s="2546">
        <v>0</v>
      </c>
    </row>
    <row r="56" spans="2:5">
      <c r="B56" s="2522" t="s">
        <v>268</v>
      </c>
      <c r="C56" s="245" t="s">
        <v>269</v>
      </c>
      <c r="D56" s="2547">
        <v>0</v>
      </c>
      <c r="E56" s="2548">
        <v>0</v>
      </c>
    </row>
    <row r="57" spans="2:5">
      <c r="B57" s="246" t="s">
        <v>270</v>
      </c>
      <c r="C57" s="245" t="s">
        <v>271</v>
      </c>
      <c r="D57" s="2547">
        <v>0</v>
      </c>
      <c r="E57" s="2548">
        <v>0</v>
      </c>
    </row>
    <row r="58" spans="2:5">
      <c r="B58" s="246" t="s">
        <v>272</v>
      </c>
      <c r="C58" s="245" t="s">
        <v>273</v>
      </c>
      <c r="D58" s="247">
        <v>0</v>
      </c>
      <c r="E58" s="2548">
        <v>0</v>
      </c>
    </row>
    <row r="59" spans="2:5" ht="25.5">
      <c r="B59" s="2522" t="s">
        <v>7</v>
      </c>
      <c r="C59" s="2523" t="s">
        <v>62</v>
      </c>
      <c r="D59" s="2547">
        <v>0</v>
      </c>
      <c r="E59" s="2548">
        <v>0</v>
      </c>
    </row>
    <row r="60" spans="2:5">
      <c r="B60" s="2522" t="s">
        <v>9</v>
      </c>
      <c r="C60" s="2523" t="s">
        <v>63</v>
      </c>
      <c r="D60" s="2547">
        <v>0</v>
      </c>
      <c r="E60" s="2548">
        <v>0</v>
      </c>
    </row>
    <row r="61" spans="2:5">
      <c r="B61" s="2522" t="s">
        <v>274</v>
      </c>
      <c r="C61" s="2523" t="s">
        <v>275</v>
      </c>
      <c r="D61" s="2547">
        <v>0</v>
      </c>
      <c r="E61" s="2548">
        <v>0</v>
      </c>
    </row>
    <row r="62" spans="2:5">
      <c r="B62" s="2522" t="s">
        <v>276</v>
      </c>
      <c r="C62" s="2523" t="s">
        <v>16</v>
      </c>
      <c r="D62" s="2547">
        <v>0</v>
      </c>
      <c r="E62" s="2548">
        <v>0</v>
      </c>
    </row>
    <row r="63" spans="2:5">
      <c r="B63" s="2522" t="s">
        <v>11</v>
      </c>
      <c r="C63" s="2523" t="s">
        <v>64</v>
      </c>
      <c r="D63" s="2547">
        <v>0</v>
      </c>
      <c r="E63" s="2548">
        <v>0</v>
      </c>
    </row>
    <row r="64" spans="2:5">
      <c r="B64" s="2522" t="s">
        <v>13</v>
      </c>
      <c r="C64" s="2523" t="s">
        <v>275</v>
      </c>
      <c r="D64" s="2547">
        <v>0</v>
      </c>
      <c r="E64" s="2548">
        <v>0</v>
      </c>
    </row>
    <row r="65" spans="2:5">
      <c r="B65" s="2522" t="s">
        <v>15</v>
      </c>
      <c r="C65" s="2523" t="s">
        <v>16</v>
      </c>
      <c r="D65" s="2547">
        <v>0</v>
      </c>
      <c r="E65" s="2548">
        <v>0</v>
      </c>
    </row>
    <row r="66" spans="2:5">
      <c r="B66" s="2522" t="s">
        <v>38</v>
      </c>
      <c r="C66" s="2523" t="s">
        <v>65</v>
      </c>
      <c r="D66" s="2547">
        <v>0</v>
      </c>
      <c r="E66" s="2548">
        <v>0</v>
      </c>
    </row>
    <row r="67" spans="2:5">
      <c r="B67" s="2535" t="s">
        <v>40</v>
      </c>
      <c r="C67" s="2536" t="s">
        <v>66</v>
      </c>
      <c r="D67" s="2557">
        <v>30560046.07</v>
      </c>
      <c r="E67" s="2558">
        <v>1</v>
      </c>
    </row>
    <row r="68" spans="2:5">
      <c r="B68" s="2535" t="s">
        <v>277</v>
      </c>
      <c r="C68" s="2536" t="s">
        <v>278</v>
      </c>
      <c r="D68" s="2559">
        <v>30560046.07</v>
      </c>
      <c r="E68" s="2560">
        <v>1</v>
      </c>
    </row>
    <row r="69" spans="2:5">
      <c r="B69" s="2535" t="s">
        <v>279</v>
      </c>
      <c r="C69" s="2536" t="s">
        <v>280</v>
      </c>
      <c r="D69" s="2549">
        <v>0</v>
      </c>
      <c r="E69" s="2550">
        <v>0</v>
      </c>
    </row>
    <row r="70" spans="2:5">
      <c r="B70" s="2535" t="s">
        <v>281</v>
      </c>
      <c r="C70" s="2536" t="s">
        <v>282</v>
      </c>
      <c r="D70" s="2549">
        <v>0</v>
      </c>
      <c r="E70" s="2550">
        <v>0</v>
      </c>
    </row>
    <row r="71" spans="2:5">
      <c r="B71" s="2535" t="s">
        <v>283</v>
      </c>
      <c r="C71" s="2536" t="s">
        <v>284</v>
      </c>
      <c r="D71" s="2549">
        <v>0</v>
      </c>
      <c r="E71" s="2550">
        <v>0</v>
      </c>
    </row>
    <row r="72" spans="2:5" ht="25.5">
      <c r="B72" s="2535" t="s">
        <v>42</v>
      </c>
      <c r="C72" s="2536" t="s">
        <v>67</v>
      </c>
      <c r="D72" s="2549">
        <v>0</v>
      </c>
      <c r="E72" s="2550">
        <v>0</v>
      </c>
    </row>
    <row r="73" spans="2:5">
      <c r="B73" s="2535" t="s">
        <v>285</v>
      </c>
      <c r="C73" s="2536" t="s">
        <v>286</v>
      </c>
      <c r="D73" s="2549">
        <v>0</v>
      </c>
      <c r="E73" s="2550">
        <v>0</v>
      </c>
    </row>
    <row r="74" spans="2:5">
      <c r="B74" s="2535" t="s">
        <v>287</v>
      </c>
      <c r="C74" s="2536" t="s">
        <v>288</v>
      </c>
      <c r="D74" s="2549">
        <v>0</v>
      </c>
      <c r="E74" s="2550">
        <v>0</v>
      </c>
    </row>
    <row r="75" spans="2:5">
      <c r="B75" s="2535" t="s">
        <v>289</v>
      </c>
      <c r="C75" s="2536" t="s">
        <v>290</v>
      </c>
      <c r="D75" s="2547">
        <v>0</v>
      </c>
      <c r="E75" s="2550">
        <v>0</v>
      </c>
    </row>
    <row r="76" spans="2:5">
      <c r="B76" s="2535" t="s">
        <v>291</v>
      </c>
      <c r="C76" s="2536" t="s">
        <v>292</v>
      </c>
      <c r="D76" s="2549">
        <v>0</v>
      </c>
      <c r="E76" s="2550">
        <v>0</v>
      </c>
    </row>
    <row r="77" spans="2:5">
      <c r="B77" s="2535" t="s">
        <v>293</v>
      </c>
      <c r="C77" s="2536" t="s">
        <v>294</v>
      </c>
      <c r="D77" s="2549">
        <v>0</v>
      </c>
      <c r="E77" s="2550">
        <v>0</v>
      </c>
    </row>
    <row r="78" spans="2:5">
      <c r="B78" s="2535" t="s">
        <v>68</v>
      </c>
      <c r="C78" s="2536" t="s">
        <v>69</v>
      </c>
      <c r="D78" s="2549">
        <v>0</v>
      </c>
      <c r="E78" s="2550">
        <v>0</v>
      </c>
    </row>
    <row r="79" spans="2:5">
      <c r="B79" s="2522" t="s">
        <v>70</v>
      </c>
      <c r="C79" s="2523" t="s">
        <v>71</v>
      </c>
      <c r="D79" s="2547">
        <v>0</v>
      </c>
      <c r="E79" s="2548">
        <v>0</v>
      </c>
    </row>
    <row r="80" spans="2:5">
      <c r="B80" s="2522" t="s">
        <v>295</v>
      </c>
      <c r="C80" s="2523" t="s">
        <v>296</v>
      </c>
      <c r="D80" s="2547">
        <v>0</v>
      </c>
      <c r="E80" s="2548">
        <v>0</v>
      </c>
    </row>
    <row r="81" spans="2:5">
      <c r="B81" s="2522" t="s">
        <v>297</v>
      </c>
      <c r="C81" s="2523" t="s">
        <v>298</v>
      </c>
      <c r="D81" s="2547">
        <v>0</v>
      </c>
      <c r="E81" s="2548">
        <v>0</v>
      </c>
    </row>
    <row r="82" spans="2:5">
      <c r="B82" s="2522" t="s">
        <v>299</v>
      </c>
      <c r="C82" s="2523" t="s">
        <v>300</v>
      </c>
      <c r="D82" s="2547">
        <v>0</v>
      </c>
      <c r="E82" s="2548">
        <v>0</v>
      </c>
    </row>
    <row r="83" spans="2:5">
      <c r="B83" s="2522" t="s">
        <v>301</v>
      </c>
      <c r="C83" s="2523" t="s">
        <v>302</v>
      </c>
      <c r="D83" s="2547">
        <v>0</v>
      </c>
      <c r="E83" s="2548">
        <v>0</v>
      </c>
    </row>
    <row r="84" spans="2:5">
      <c r="B84" s="2522" t="s">
        <v>72</v>
      </c>
      <c r="C84" s="2523" t="s">
        <v>73</v>
      </c>
      <c r="D84" s="2547">
        <v>0</v>
      </c>
      <c r="E84" s="2548">
        <v>0</v>
      </c>
    </row>
    <row r="85" spans="2:5">
      <c r="B85" s="2522" t="s">
        <v>74</v>
      </c>
      <c r="C85" s="2523" t="s">
        <v>75</v>
      </c>
      <c r="D85" s="2547">
        <v>0</v>
      </c>
      <c r="E85" s="2548">
        <v>0</v>
      </c>
    </row>
    <row r="86" spans="2:5" ht="13.5" thickBot="1">
      <c r="B86" s="2537" t="s">
        <v>76</v>
      </c>
      <c r="C86" s="2538" t="s">
        <v>77</v>
      </c>
      <c r="D86" s="2551">
        <v>0</v>
      </c>
      <c r="E86" s="2552">
        <v>0</v>
      </c>
    </row>
    <row r="87" spans="2:5" ht="26.25" thickBot="1">
      <c r="B87" s="2539" t="s">
        <v>32</v>
      </c>
      <c r="C87" s="2540" t="s">
        <v>78</v>
      </c>
      <c r="D87" s="2541">
        <v>0</v>
      </c>
      <c r="E87" s="2542">
        <v>0</v>
      </c>
    </row>
    <row r="88" spans="2:5" ht="13.5" thickBot="1">
      <c r="B88" s="2519" t="s">
        <v>79</v>
      </c>
      <c r="C88" s="2520" t="s">
        <v>80</v>
      </c>
      <c r="D88" s="2521">
        <v>0</v>
      </c>
      <c r="E88" s="2532">
        <v>0</v>
      </c>
    </row>
    <row r="89" spans="2:5" ht="13.5" thickBot="1">
      <c r="B89" s="2519" t="s">
        <v>81</v>
      </c>
      <c r="C89" s="2520" t="s">
        <v>82</v>
      </c>
      <c r="D89" s="2521">
        <v>0</v>
      </c>
      <c r="E89" s="2532">
        <v>0</v>
      </c>
    </row>
    <row r="90" spans="2:5" ht="13.5" thickBot="1">
      <c r="B90" s="2519" t="s">
        <v>83</v>
      </c>
      <c r="C90" s="2520" t="s">
        <v>84</v>
      </c>
      <c r="D90" s="2521">
        <v>0</v>
      </c>
      <c r="E90" s="2544">
        <v>0</v>
      </c>
    </row>
    <row r="91" spans="2:5">
      <c r="B91" s="2519" t="s">
        <v>85</v>
      </c>
      <c r="C91" s="2520" t="s">
        <v>86</v>
      </c>
      <c r="D91" s="2564">
        <v>30560046.07</v>
      </c>
      <c r="E91" s="2586">
        <v>1</v>
      </c>
    </row>
    <row r="92" spans="2:5">
      <c r="B92" s="2522" t="s">
        <v>5</v>
      </c>
      <c r="C92" s="2523" t="s">
        <v>87</v>
      </c>
      <c r="D92" s="2590">
        <v>0</v>
      </c>
      <c r="E92" s="2591">
        <v>0</v>
      </c>
    </row>
    <row r="93" spans="2:5">
      <c r="B93" s="2522" t="s">
        <v>7</v>
      </c>
      <c r="C93" s="2523" t="s">
        <v>88</v>
      </c>
      <c r="D93" s="2590">
        <v>30560046.07</v>
      </c>
      <c r="E93" s="2591">
        <v>1</v>
      </c>
    </row>
    <row r="94" spans="2:5" ht="13.5" thickBot="1">
      <c r="B94" s="2524" t="s">
        <v>9</v>
      </c>
      <c r="C94" s="2525" t="s">
        <v>89</v>
      </c>
      <c r="D94" s="2553">
        <v>0</v>
      </c>
      <c r="E94" s="2554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241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853810.54</v>
      </c>
    </row>
    <row r="10" spans="2:5">
      <c r="B10" s="14" t="s">
        <v>5</v>
      </c>
      <c r="C10" s="93" t="s">
        <v>6</v>
      </c>
      <c r="D10" s="175"/>
      <c r="E10" s="226">
        <v>853810.54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853810.54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0</v>
      </c>
    </row>
    <row r="25" spans="2:7">
      <c r="B25" s="21" t="s">
        <v>25</v>
      </c>
      <c r="C25" s="22" t="s">
        <v>26</v>
      </c>
      <c r="D25" s="95"/>
      <c r="E25" s="110">
        <v>865426.44</v>
      </c>
      <c r="F25" s="92"/>
      <c r="G25" s="92"/>
    </row>
    <row r="26" spans="2:7">
      <c r="B26" s="24" t="s">
        <v>27</v>
      </c>
      <c r="C26" s="25" t="s">
        <v>28</v>
      </c>
      <c r="D26" s="96"/>
      <c r="E26" s="111">
        <v>1000490.31</v>
      </c>
      <c r="F26" s="108"/>
    </row>
    <row r="27" spans="2:7">
      <c r="B27" s="26" t="s">
        <v>5</v>
      </c>
      <c r="C27" s="15" t="s">
        <v>29</v>
      </c>
      <c r="D27" s="175"/>
      <c r="E27" s="231">
        <v>874599.72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125890.59</v>
      </c>
      <c r="F29" s="92"/>
    </row>
    <row r="30" spans="2:7">
      <c r="B30" s="24" t="s">
        <v>32</v>
      </c>
      <c r="C30" s="27" t="s">
        <v>33</v>
      </c>
      <c r="D30" s="96"/>
      <c r="E30" s="111">
        <v>135063.87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7.62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11152.81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123903.44</v>
      </c>
    </row>
    <row r="38" spans="2:6">
      <c r="B38" s="21" t="s">
        <v>44</v>
      </c>
      <c r="C38" s="22" t="s">
        <v>45</v>
      </c>
      <c r="D38" s="95"/>
      <c r="E38" s="23">
        <v>-11615.9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853810.53999999992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2149.8440000000001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395.4</v>
      </c>
    </row>
    <row r="49" spans="2:5">
      <c r="B49" s="39" t="s">
        <v>9</v>
      </c>
      <c r="C49" s="48" t="s">
        <v>55</v>
      </c>
      <c r="D49" s="160"/>
      <c r="E49" s="154">
        <v>407.21</v>
      </c>
    </row>
    <row r="50" spans="2:5" ht="13.5" thickBot="1">
      <c r="B50" s="41" t="s">
        <v>11</v>
      </c>
      <c r="C50" s="49" t="s">
        <v>52</v>
      </c>
      <c r="D50" s="143"/>
      <c r="E50" s="152">
        <v>397.15</v>
      </c>
    </row>
    <row r="51" spans="2:5" ht="13.5" thickBot="1">
      <c r="B51" s="32"/>
      <c r="C51" s="33"/>
      <c r="D51" s="153"/>
      <c r="E51" s="153"/>
    </row>
    <row r="52" spans="2:5" ht="16.5" thickBot="1">
      <c r="B52" s="2569"/>
      <c r="C52" s="2570" t="s">
        <v>56</v>
      </c>
      <c r="D52" s="2571"/>
      <c r="E52" s="2561"/>
    </row>
    <row r="53" spans="2:5" ht="23.25" customHeight="1" thickBot="1">
      <c r="B53" s="6368" t="s">
        <v>57</v>
      </c>
      <c r="C53" s="6369"/>
      <c r="D53" s="2572" t="s">
        <v>58</v>
      </c>
      <c r="E53" s="2573" t="s">
        <v>59</v>
      </c>
    </row>
    <row r="54" spans="2:5" ht="13.5" thickBot="1">
      <c r="B54" s="2574" t="s">
        <v>27</v>
      </c>
      <c r="C54" s="2563" t="s">
        <v>60</v>
      </c>
      <c r="D54" s="2598">
        <v>853810.54</v>
      </c>
      <c r="E54" s="2599">
        <v>1</v>
      </c>
    </row>
    <row r="55" spans="2:5" ht="25.5">
      <c r="B55" s="2576" t="s">
        <v>5</v>
      </c>
      <c r="C55" s="2577" t="s">
        <v>61</v>
      </c>
      <c r="D55" s="2588">
        <v>0</v>
      </c>
      <c r="E55" s="2589">
        <v>0</v>
      </c>
    </row>
    <row r="56" spans="2:5">
      <c r="B56" s="2565" t="s">
        <v>268</v>
      </c>
      <c r="C56" s="245" t="s">
        <v>269</v>
      </c>
      <c r="D56" s="2590">
        <v>0</v>
      </c>
      <c r="E56" s="2591">
        <v>0</v>
      </c>
    </row>
    <row r="57" spans="2:5">
      <c r="B57" s="246" t="s">
        <v>270</v>
      </c>
      <c r="C57" s="245" t="s">
        <v>271</v>
      </c>
      <c r="D57" s="2590">
        <v>0</v>
      </c>
      <c r="E57" s="2591">
        <v>0</v>
      </c>
    </row>
    <row r="58" spans="2:5">
      <c r="B58" s="246" t="s">
        <v>272</v>
      </c>
      <c r="C58" s="245" t="s">
        <v>273</v>
      </c>
      <c r="D58" s="247">
        <v>0</v>
      </c>
      <c r="E58" s="2591">
        <v>0</v>
      </c>
    </row>
    <row r="59" spans="2:5" ht="25.5">
      <c r="B59" s="2565" t="s">
        <v>7</v>
      </c>
      <c r="C59" s="2566" t="s">
        <v>62</v>
      </c>
      <c r="D59" s="2590">
        <v>0</v>
      </c>
      <c r="E59" s="2591">
        <v>0</v>
      </c>
    </row>
    <row r="60" spans="2:5">
      <c r="B60" s="2565" t="s">
        <v>9</v>
      </c>
      <c r="C60" s="2566" t="s">
        <v>63</v>
      </c>
      <c r="D60" s="2590">
        <v>0</v>
      </c>
      <c r="E60" s="2591">
        <v>0</v>
      </c>
    </row>
    <row r="61" spans="2:5">
      <c r="B61" s="2565" t="s">
        <v>274</v>
      </c>
      <c r="C61" s="2566" t="s">
        <v>275</v>
      </c>
      <c r="D61" s="2590">
        <v>0</v>
      </c>
      <c r="E61" s="2591">
        <v>0</v>
      </c>
    </row>
    <row r="62" spans="2:5">
      <c r="B62" s="2565" t="s">
        <v>276</v>
      </c>
      <c r="C62" s="2566" t="s">
        <v>16</v>
      </c>
      <c r="D62" s="2590">
        <v>0</v>
      </c>
      <c r="E62" s="2591">
        <v>0</v>
      </c>
    </row>
    <row r="63" spans="2:5">
      <c r="B63" s="2565" t="s">
        <v>11</v>
      </c>
      <c r="C63" s="2566" t="s">
        <v>64</v>
      </c>
      <c r="D63" s="2590">
        <v>0</v>
      </c>
      <c r="E63" s="2591">
        <v>0</v>
      </c>
    </row>
    <row r="64" spans="2:5">
      <c r="B64" s="2565" t="s">
        <v>13</v>
      </c>
      <c r="C64" s="2566" t="s">
        <v>275</v>
      </c>
      <c r="D64" s="2590">
        <v>0</v>
      </c>
      <c r="E64" s="2591">
        <v>0</v>
      </c>
    </row>
    <row r="65" spans="2:5">
      <c r="B65" s="2565" t="s">
        <v>15</v>
      </c>
      <c r="C65" s="2566" t="s">
        <v>16</v>
      </c>
      <c r="D65" s="2590">
        <v>0</v>
      </c>
      <c r="E65" s="2591">
        <v>0</v>
      </c>
    </row>
    <row r="66" spans="2:5">
      <c r="B66" s="2565" t="s">
        <v>38</v>
      </c>
      <c r="C66" s="2566" t="s">
        <v>65</v>
      </c>
      <c r="D66" s="2590">
        <v>0</v>
      </c>
      <c r="E66" s="2591">
        <v>0</v>
      </c>
    </row>
    <row r="67" spans="2:5">
      <c r="B67" s="2578" t="s">
        <v>40</v>
      </c>
      <c r="C67" s="2579" t="s">
        <v>66</v>
      </c>
      <c r="D67" s="2600">
        <v>853810.54</v>
      </c>
      <c r="E67" s="2601">
        <v>1</v>
      </c>
    </row>
    <row r="68" spans="2:5">
      <c r="B68" s="2578" t="s">
        <v>277</v>
      </c>
      <c r="C68" s="2579" t="s">
        <v>278</v>
      </c>
      <c r="D68" s="2602">
        <v>853810.54</v>
      </c>
      <c r="E68" s="2603">
        <v>1</v>
      </c>
    </row>
    <row r="69" spans="2:5">
      <c r="B69" s="2578" t="s">
        <v>279</v>
      </c>
      <c r="C69" s="2579" t="s">
        <v>280</v>
      </c>
      <c r="D69" s="2592">
        <v>0</v>
      </c>
      <c r="E69" s="2593">
        <v>0</v>
      </c>
    </row>
    <row r="70" spans="2:5">
      <c r="B70" s="2578" t="s">
        <v>281</v>
      </c>
      <c r="C70" s="2579" t="s">
        <v>282</v>
      </c>
      <c r="D70" s="2592">
        <v>0</v>
      </c>
      <c r="E70" s="2593">
        <v>0</v>
      </c>
    </row>
    <row r="71" spans="2:5">
      <c r="B71" s="2578" t="s">
        <v>283</v>
      </c>
      <c r="C71" s="2579" t="s">
        <v>284</v>
      </c>
      <c r="D71" s="2592">
        <v>0</v>
      </c>
      <c r="E71" s="2593">
        <v>0</v>
      </c>
    </row>
    <row r="72" spans="2:5" ht="25.5">
      <c r="B72" s="2578" t="s">
        <v>42</v>
      </c>
      <c r="C72" s="2579" t="s">
        <v>67</v>
      </c>
      <c r="D72" s="2592">
        <v>0</v>
      </c>
      <c r="E72" s="2593">
        <v>0</v>
      </c>
    </row>
    <row r="73" spans="2:5">
      <c r="B73" s="2578" t="s">
        <v>285</v>
      </c>
      <c r="C73" s="2579" t="s">
        <v>286</v>
      </c>
      <c r="D73" s="2592">
        <v>0</v>
      </c>
      <c r="E73" s="2593">
        <v>0</v>
      </c>
    </row>
    <row r="74" spans="2:5">
      <c r="B74" s="2578" t="s">
        <v>287</v>
      </c>
      <c r="C74" s="2579" t="s">
        <v>288</v>
      </c>
      <c r="D74" s="2592">
        <v>0</v>
      </c>
      <c r="E74" s="2593">
        <v>0</v>
      </c>
    </row>
    <row r="75" spans="2:5">
      <c r="B75" s="2578" t="s">
        <v>289</v>
      </c>
      <c r="C75" s="2579" t="s">
        <v>290</v>
      </c>
      <c r="D75" s="2590">
        <v>0</v>
      </c>
      <c r="E75" s="2593">
        <v>0</v>
      </c>
    </row>
    <row r="76" spans="2:5">
      <c r="B76" s="2578" t="s">
        <v>291</v>
      </c>
      <c r="C76" s="2579" t="s">
        <v>292</v>
      </c>
      <c r="D76" s="2592">
        <v>0</v>
      </c>
      <c r="E76" s="2593">
        <v>0</v>
      </c>
    </row>
    <row r="77" spans="2:5">
      <c r="B77" s="2578" t="s">
        <v>293</v>
      </c>
      <c r="C77" s="2579" t="s">
        <v>294</v>
      </c>
      <c r="D77" s="2592">
        <v>0</v>
      </c>
      <c r="E77" s="2593">
        <v>0</v>
      </c>
    </row>
    <row r="78" spans="2:5">
      <c r="B78" s="2578" t="s">
        <v>68</v>
      </c>
      <c r="C78" s="2579" t="s">
        <v>69</v>
      </c>
      <c r="D78" s="2592">
        <v>0</v>
      </c>
      <c r="E78" s="2593">
        <v>0</v>
      </c>
    </row>
    <row r="79" spans="2:5">
      <c r="B79" s="2565" t="s">
        <v>70</v>
      </c>
      <c r="C79" s="2566" t="s">
        <v>71</v>
      </c>
      <c r="D79" s="2590">
        <v>0</v>
      </c>
      <c r="E79" s="2591">
        <v>0</v>
      </c>
    </row>
    <row r="80" spans="2:5">
      <c r="B80" s="2565" t="s">
        <v>295</v>
      </c>
      <c r="C80" s="2566" t="s">
        <v>296</v>
      </c>
      <c r="D80" s="2590">
        <v>0</v>
      </c>
      <c r="E80" s="2591">
        <v>0</v>
      </c>
    </row>
    <row r="81" spans="2:5">
      <c r="B81" s="2565" t="s">
        <v>297</v>
      </c>
      <c r="C81" s="2566" t="s">
        <v>298</v>
      </c>
      <c r="D81" s="2590">
        <v>0</v>
      </c>
      <c r="E81" s="2591">
        <v>0</v>
      </c>
    </row>
    <row r="82" spans="2:5">
      <c r="B82" s="2565" t="s">
        <v>299</v>
      </c>
      <c r="C82" s="2566" t="s">
        <v>300</v>
      </c>
      <c r="D82" s="2590">
        <v>0</v>
      </c>
      <c r="E82" s="2591">
        <v>0</v>
      </c>
    </row>
    <row r="83" spans="2:5">
      <c r="B83" s="2565" t="s">
        <v>301</v>
      </c>
      <c r="C83" s="2566" t="s">
        <v>302</v>
      </c>
      <c r="D83" s="2590">
        <v>0</v>
      </c>
      <c r="E83" s="2591">
        <v>0</v>
      </c>
    </row>
    <row r="84" spans="2:5">
      <c r="B84" s="2565" t="s">
        <v>72</v>
      </c>
      <c r="C84" s="2566" t="s">
        <v>73</v>
      </c>
      <c r="D84" s="2590">
        <v>0</v>
      </c>
      <c r="E84" s="2591">
        <v>0</v>
      </c>
    </row>
    <row r="85" spans="2:5">
      <c r="B85" s="2565" t="s">
        <v>74</v>
      </c>
      <c r="C85" s="2566" t="s">
        <v>75</v>
      </c>
      <c r="D85" s="2590">
        <v>0</v>
      </c>
      <c r="E85" s="2591">
        <v>0</v>
      </c>
    </row>
    <row r="86" spans="2:5" ht="13.5" thickBot="1">
      <c r="B86" s="2580" t="s">
        <v>76</v>
      </c>
      <c r="C86" s="2581" t="s">
        <v>77</v>
      </c>
      <c r="D86" s="2594">
        <v>0</v>
      </c>
      <c r="E86" s="2595">
        <v>0</v>
      </c>
    </row>
    <row r="87" spans="2:5" ht="26.25" thickBot="1">
      <c r="B87" s="2582" t="s">
        <v>32</v>
      </c>
      <c r="C87" s="2583" t="s">
        <v>78</v>
      </c>
      <c r="D87" s="2584">
        <v>0</v>
      </c>
      <c r="E87" s="2585">
        <v>0</v>
      </c>
    </row>
    <row r="88" spans="2:5" ht="13.5" thickBot="1">
      <c r="B88" s="2562" t="s">
        <v>79</v>
      </c>
      <c r="C88" s="2563" t="s">
        <v>80</v>
      </c>
      <c r="D88" s="2564">
        <v>0</v>
      </c>
      <c r="E88" s="2575">
        <v>0</v>
      </c>
    </row>
    <row r="89" spans="2:5" ht="13.5" thickBot="1">
      <c r="B89" s="2562" t="s">
        <v>81</v>
      </c>
      <c r="C89" s="2563" t="s">
        <v>82</v>
      </c>
      <c r="D89" s="2564">
        <v>0</v>
      </c>
      <c r="E89" s="2575">
        <v>0</v>
      </c>
    </row>
    <row r="90" spans="2:5" ht="13.5" thickBot="1">
      <c r="B90" s="2562" t="s">
        <v>83</v>
      </c>
      <c r="C90" s="2563" t="s">
        <v>84</v>
      </c>
      <c r="D90" s="2564">
        <v>0</v>
      </c>
      <c r="E90" s="2587">
        <v>0</v>
      </c>
    </row>
    <row r="91" spans="2:5">
      <c r="B91" s="2562" t="s">
        <v>85</v>
      </c>
      <c r="C91" s="2563" t="s">
        <v>86</v>
      </c>
      <c r="D91" s="2607">
        <v>853810.54</v>
      </c>
      <c r="E91" s="2629">
        <v>1</v>
      </c>
    </row>
    <row r="92" spans="2:5">
      <c r="B92" s="2565" t="s">
        <v>5</v>
      </c>
      <c r="C92" s="2566" t="s">
        <v>87</v>
      </c>
      <c r="D92" s="2633">
        <v>0</v>
      </c>
      <c r="E92" s="2634">
        <v>0</v>
      </c>
    </row>
    <row r="93" spans="2:5">
      <c r="B93" s="2565" t="s">
        <v>7</v>
      </c>
      <c r="C93" s="2566" t="s">
        <v>88</v>
      </c>
      <c r="D93" s="2633">
        <v>853810.54</v>
      </c>
      <c r="E93" s="2634">
        <v>1</v>
      </c>
    </row>
    <row r="94" spans="2:5" ht="13.5" thickBot="1">
      <c r="B94" s="2567" t="s">
        <v>9</v>
      </c>
      <c r="C94" s="2568" t="s">
        <v>89</v>
      </c>
      <c r="D94" s="2596">
        <v>0</v>
      </c>
      <c r="E94" s="259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2851562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593443.85</v>
      </c>
      <c r="E9" s="23">
        <f>E10+E11+E12+E13</f>
        <v>372867.73</v>
      </c>
    </row>
    <row r="10" spans="2:5">
      <c r="B10" s="14" t="s">
        <v>5</v>
      </c>
      <c r="C10" s="93" t="s">
        <v>6</v>
      </c>
      <c r="D10" s="175">
        <v>593443.85</v>
      </c>
      <c r="E10" s="226">
        <v>372867.73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593443.85</v>
      </c>
      <c r="E20" s="229">
        <f>E9-E16</f>
        <v>372867.73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501165.5</v>
      </c>
      <c r="E24" s="23">
        <f>D20</f>
        <v>593443.85</v>
      </c>
    </row>
    <row r="25" spans="2:7">
      <c r="B25" s="21" t="s">
        <v>25</v>
      </c>
      <c r="C25" s="22" t="s">
        <v>26</v>
      </c>
      <c r="D25" s="95">
        <v>117584.55999999997</v>
      </c>
      <c r="E25" s="110">
        <v>-158924.74</v>
      </c>
      <c r="F25" s="50"/>
      <c r="G25" s="92"/>
    </row>
    <row r="26" spans="2:7">
      <c r="B26" s="24" t="s">
        <v>27</v>
      </c>
      <c r="C26" s="25" t="s">
        <v>28</v>
      </c>
      <c r="D26" s="96">
        <v>376397.35</v>
      </c>
      <c r="E26" s="111">
        <v>255907.07</v>
      </c>
    </row>
    <row r="27" spans="2:7">
      <c r="B27" s="26" t="s">
        <v>5</v>
      </c>
      <c r="C27" s="15" t="s">
        <v>29</v>
      </c>
      <c r="D27" s="175">
        <v>331089.09999999998</v>
      </c>
      <c r="E27" s="231">
        <v>100587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45308.25</v>
      </c>
      <c r="E29" s="231">
        <v>155320.07</v>
      </c>
    </row>
    <row r="30" spans="2:7">
      <c r="B30" s="24" t="s">
        <v>32</v>
      </c>
      <c r="C30" s="27" t="s">
        <v>33</v>
      </c>
      <c r="D30" s="96">
        <v>258812.79</v>
      </c>
      <c r="E30" s="111">
        <v>414831.81</v>
      </c>
    </row>
    <row r="31" spans="2:7">
      <c r="B31" s="26" t="s">
        <v>5</v>
      </c>
      <c r="C31" s="15" t="s">
        <v>34</v>
      </c>
      <c r="D31" s="175"/>
      <c r="E31" s="231">
        <v>247007.98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>
        <v>1069.6500000000001</v>
      </c>
      <c r="E33" s="231">
        <v>1302.95</v>
      </c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>
        <v>9332.4500000000007</v>
      </c>
      <c r="E35" s="231">
        <v>9260.64</v>
      </c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>
        <v>248410.69</v>
      </c>
      <c r="E37" s="231">
        <v>157260.24</v>
      </c>
      <c r="F37" s="50"/>
      <c r="G37" s="92"/>
    </row>
    <row r="38" spans="2:7">
      <c r="B38" s="21" t="s">
        <v>44</v>
      </c>
      <c r="C38" s="22" t="s">
        <v>45</v>
      </c>
      <c r="D38" s="95">
        <v>-25306.21</v>
      </c>
      <c r="E38" s="23">
        <v>-61651.38</v>
      </c>
    </row>
    <row r="39" spans="2:7" ht="13.5" thickBot="1">
      <c r="B39" s="30" t="s">
        <v>46</v>
      </c>
      <c r="C39" s="31" t="s">
        <v>47</v>
      </c>
      <c r="D39" s="97">
        <v>593443.85</v>
      </c>
      <c r="E39" s="242">
        <f>E24+E25+E38</f>
        <v>372867.73</v>
      </c>
      <c r="F39" s="99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11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1285.963</v>
      </c>
      <c r="E44" s="144">
        <v>1580.5360000000001</v>
      </c>
    </row>
    <row r="45" spans="2:7" ht="13.5" thickBot="1">
      <c r="B45" s="41" t="s">
        <v>7</v>
      </c>
      <c r="C45" s="49" t="s">
        <v>52</v>
      </c>
      <c r="D45" s="143">
        <v>1580.5360000000001</v>
      </c>
      <c r="E45" s="148">
        <v>1158.586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389.72</v>
      </c>
      <c r="E47" s="150">
        <v>375.47</v>
      </c>
    </row>
    <row r="48" spans="2:7">
      <c r="B48" s="39" t="s">
        <v>7</v>
      </c>
      <c r="C48" s="48" t="s">
        <v>54</v>
      </c>
      <c r="D48" s="160">
        <v>367.72</v>
      </c>
      <c r="E48" s="154">
        <v>308.33</v>
      </c>
    </row>
    <row r="49" spans="2:5">
      <c r="B49" s="39" t="s">
        <v>9</v>
      </c>
      <c r="C49" s="48" t="s">
        <v>55</v>
      </c>
      <c r="D49" s="160">
        <v>410.13</v>
      </c>
      <c r="E49" s="154">
        <v>409.86</v>
      </c>
    </row>
    <row r="50" spans="2:5" ht="13.5" thickBot="1">
      <c r="B50" s="41" t="s">
        <v>11</v>
      </c>
      <c r="C50" s="49" t="s">
        <v>52</v>
      </c>
      <c r="D50" s="143">
        <v>375.47</v>
      </c>
      <c r="E50" s="152">
        <v>321.83</v>
      </c>
    </row>
    <row r="51" spans="2:5" ht="13.5" thickBot="1">
      <c r="B51" s="32"/>
      <c r="C51" s="33"/>
      <c r="D51" s="153"/>
      <c r="E51" s="153"/>
    </row>
    <row r="52" spans="2:5" ht="16.5" thickBot="1">
      <c r="B52" s="2612"/>
      <c r="C52" s="2613" t="s">
        <v>56</v>
      </c>
      <c r="D52" s="2614"/>
      <c r="E52" s="2604"/>
    </row>
    <row r="53" spans="2:5" ht="23.25" customHeight="1" thickBot="1">
      <c r="B53" s="6368" t="s">
        <v>57</v>
      </c>
      <c r="C53" s="6369"/>
      <c r="D53" s="2615" t="s">
        <v>58</v>
      </c>
      <c r="E53" s="2616" t="s">
        <v>59</v>
      </c>
    </row>
    <row r="54" spans="2:5" ht="13.5" thickBot="1">
      <c r="B54" s="2617" t="s">
        <v>27</v>
      </c>
      <c r="C54" s="2606" t="s">
        <v>60</v>
      </c>
      <c r="D54" s="2641">
        <v>372867.73</v>
      </c>
      <c r="E54" s="2642">
        <v>1</v>
      </c>
    </row>
    <row r="55" spans="2:5" ht="25.5">
      <c r="B55" s="2619" t="s">
        <v>5</v>
      </c>
      <c r="C55" s="2620" t="s">
        <v>61</v>
      </c>
      <c r="D55" s="2631">
        <v>0</v>
      </c>
      <c r="E55" s="2632">
        <v>0</v>
      </c>
    </row>
    <row r="56" spans="2:5">
      <c r="B56" s="2608" t="s">
        <v>268</v>
      </c>
      <c r="C56" s="245" t="s">
        <v>269</v>
      </c>
      <c r="D56" s="2633">
        <v>0</v>
      </c>
      <c r="E56" s="2634">
        <v>0</v>
      </c>
    </row>
    <row r="57" spans="2:5">
      <c r="B57" s="246" t="s">
        <v>270</v>
      </c>
      <c r="C57" s="245" t="s">
        <v>271</v>
      </c>
      <c r="D57" s="2633">
        <v>0</v>
      </c>
      <c r="E57" s="2634">
        <v>0</v>
      </c>
    </row>
    <row r="58" spans="2:5">
      <c r="B58" s="246" t="s">
        <v>272</v>
      </c>
      <c r="C58" s="245" t="s">
        <v>273</v>
      </c>
      <c r="D58" s="247">
        <v>0</v>
      </c>
      <c r="E58" s="2634">
        <v>0</v>
      </c>
    </row>
    <row r="59" spans="2:5" ht="25.5">
      <c r="B59" s="2608" t="s">
        <v>7</v>
      </c>
      <c r="C59" s="2609" t="s">
        <v>62</v>
      </c>
      <c r="D59" s="2633">
        <v>0</v>
      </c>
      <c r="E59" s="2634">
        <v>0</v>
      </c>
    </row>
    <row r="60" spans="2:5">
      <c r="B60" s="2608" t="s">
        <v>9</v>
      </c>
      <c r="C60" s="2609" t="s">
        <v>63</v>
      </c>
      <c r="D60" s="2633">
        <v>0</v>
      </c>
      <c r="E60" s="2634">
        <v>0</v>
      </c>
    </row>
    <row r="61" spans="2:5" ht="24" customHeight="1">
      <c r="B61" s="2608" t="s">
        <v>274</v>
      </c>
      <c r="C61" s="2609" t="s">
        <v>275</v>
      </c>
      <c r="D61" s="2633">
        <v>0</v>
      </c>
      <c r="E61" s="2634">
        <v>0</v>
      </c>
    </row>
    <row r="62" spans="2:5">
      <c r="B62" s="2608" t="s">
        <v>276</v>
      </c>
      <c r="C62" s="2609" t="s">
        <v>16</v>
      </c>
      <c r="D62" s="2633">
        <v>0</v>
      </c>
      <c r="E62" s="2634">
        <v>0</v>
      </c>
    </row>
    <row r="63" spans="2:5">
      <c r="B63" s="2608" t="s">
        <v>11</v>
      </c>
      <c r="C63" s="2609" t="s">
        <v>64</v>
      </c>
      <c r="D63" s="2633">
        <v>0</v>
      </c>
      <c r="E63" s="2634">
        <v>0</v>
      </c>
    </row>
    <row r="64" spans="2:5">
      <c r="B64" s="2608" t="s">
        <v>13</v>
      </c>
      <c r="C64" s="2609" t="s">
        <v>275</v>
      </c>
      <c r="D64" s="2633">
        <v>0</v>
      </c>
      <c r="E64" s="2634">
        <v>0</v>
      </c>
    </row>
    <row r="65" spans="2:5">
      <c r="B65" s="2608" t="s">
        <v>15</v>
      </c>
      <c r="C65" s="2609" t="s">
        <v>16</v>
      </c>
      <c r="D65" s="2633">
        <v>0</v>
      </c>
      <c r="E65" s="2634">
        <v>0</v>
      </c>
    </row>
    <row r="66" spans="2:5">
      <c r="B66" s="2608" t="s">
        <v>38</v>
      </c>
      <c r="C66" s="2609" t="s">
        <v>65</v>
      </c>
      <c r="D66" s="2633">
        <v>0</v>
      </c>
      <c r="E66" s="2634">
        <v>0</v>
      </c>
    </row>
    <row r="67" spans="2:5">
      <c r="B67" s="2621" t="s">
        <v>40</v>
      </c>
      <c r="C67" s="2622" t="s">
        <v>66</v>
      </c>
      <c r="D67" s="2643">
        <v>372867.73</v>
      </c>
      <c r="E67" s="2644">
        <v>1</v>
      </c>
    </row>
    <row r="68" spans="2:5">
      <c r="B68" s="2621" t="s">
        <v>277</v>
      </c>
      <c r="C68" s="2622" t="s">
        <v>278</v>
      </c>
      <c r="D68" s="2645">
        <v>372867.73</v>
      </c>
      <c r="E68" s="2646">
        <v>1</v>
      </c>
    </row>
    <row r="69" spans="2:5">
      <c r="B69" s="2621" t="s">
        <v>279</v>
      </c>
      <c r="C69" s="2622" t="s">
        <v>280</v>
      </c>
      <c r="D69" s="2635">
        <v>0</v>
      </c>
      <c r="E69" s="2636">
        <v>0</v>
      </c>
    </row>
    <row r="70" spans="2:5">
      <c r="B70" s="2621" t="s">
        <v>281</v>
      </c>
      <c r="C70" s="2622" t="s">
        <v>282</v>
      </c>
      <c r="D70" s="2635">
        <v>0</v>
      </c>
      <c r="E70" s="2636">
        <v>0</v>
      </c>
    </row>
    <row r="71" spans="2:5">
      <c r="B71" s="2621" t="s">
        <v>283</v>
      </c>
      <c r="C71" s="2622" t="s">
        <v>284</v>
      </c>
      <c r="D71" s="2635">
        <v>0</v>
      </c>
      <c r="E71" s="2636">
        <v>0</v>
      </c>
    </row>
    <row r="72" spans="2:5" ht="25.5">
      <c r="B72" s="2621" t="s">
        <v>42</v>
      </c>
      <c r="C72" s="2622" t="s">
        <v>67</v>
      </c>
      <c r="D72" s="2635">
        <v>0</v>
      </c>
      <c r="E72" s="2636">
        <v>0</v>
      </c>
    </row>
    <row r="73" spans="2:5">
      <c r="B73" s="2621" t="s">
        <v>285</v>
      </c>
      <c r="C73" s="2622" t="s">
        <v>286</v>
      </c>
      <c r="D73" s="2635">
        <v>0</v>
      </c>
      <c r="E73" s="2636">
        <v>0</v>
      </c>
    </row>
    <row r="74" spans="2:5">
      <c r="B74" s="2621" t="s">
        <v>287</v>
      </c>
      <c r="C74" s="2622" t="s">
        <v>288</v>
      </c>
      <c r="D74" s="2635">
        <v>0</v>
      </c>
      <c r="E74" s="2636">
        <v>0</v>
      </c>
    </row>
    <row r="75" spans="2:5">
      <c r="B75" s="2621" t="s">
        <v>289</v>
      </c>
      <c r="C75" s="2622" t="s">
        <v>290</v>
      </c>
      <c r="D75" s="2633">
        <v>0</v>
      </c>
      <c r="E75" s="2636">
        <v>0</v>
      </c>
    </row>
    <row r="76" spans="2:5">
      <c r="B76" s="2621" t="s">
        <v>291</v>
      </c>
      <c r="C76" s="2622" t="s">
        <v>292</v>
      </c>
      <c r="D76" s="2635">
        <v>0</v>
      </c>
      <c r="E76" s="2636">
        <v>0</v>
      </c>
    </row>
    <row r="77" spans="2:5">
      <c r="B77" s="2621" t="s">
        <v>293</v>
      </c>
      <c r="C77" s="2622" t="s">
        <v>294</v>
      </c>
      <c r="D77" s="2635">
        <v>0</v>
      </c>
      <c r="E77" s="2636">
        <v>0</v>
      </c>
    </row>
    <row r="78" spans="2:5">
      <c r="B78" s="2621" t="s">
        <v>68</v>
      </c>
      <c r="C78" s="2622" t="s">
        <v>69</v>
      </c>
      <c r="D78" s="2635">
        <v>0</v>
      </c>
      <c r="E78" s="2636">
        <v>0</v>
      </c>
    </row>
    <row r="79" spans="2:5">
      <c r="B79" s="2608" t="s">
        <v>70</v>
      </c>
      <c r="C79" s="2609" t="s">
        <v>71</v>
      </c>
      <c r="D79" s="2633">
        <v>0</v>
      </c>
      <c r="E79" s="2634">
        <v>0</v>
      </c>
    </row>
    <row r="80" spans="2:5">
      <c r="B80" s="2608" t="s">
        <v>295</v>
      </c>
      <c r="C80" s="2609" t="s">
        <v>296</v>
      </c>
      <c r="D80" s="2633">
        <v>0</v>
      </c>
      <c r="E80" s="2634">
        <v>0</v>
      </c>
    </row>
    <row r="81" spans="2:5">
      <c r="B81" s="2608" t="s">
        <v>297</v>
      </c>
      <c r="C81" s="2609" t="s">
        <v>298</v>
      </c>
      <c r="D81" s="2633">
        <v>0</v>
      </c>
      <c r="E81" s="2634">
        <v>0</v>
      </c>
    </row>
    <row r="82" spans="2:5">
      <c r="B82" s="2608" t="s">
        <v>299</v>
      </c>
      <c r="C82" s="2609" t="s">
        <v>300</v>
      </c>
      <c r="D82" s="2633">
        <v>0</v>
      </c>
      <c r="E82" s="2634">
        <v>0</v>
      </c>
    </row>
    <row r="83" spans="2:5">
      <c r="B83" s="2608" t="s">
        <v>301</v>
      </c>
      <c r="C83" s="2609" t="s">
        <v>302</v>
      </c>
      <c r="D83" s="2633">
        <v>0</v>
      </c>
      <c r="E83" s="2634">
        <v>0</v>
      </c>
    </row>
    <row r="84" spans="2:5">
      <c r="B84" s="2608" t="s">
        <v>72</v>
      </c>
      <c r="C84" s="2609" t="s">
        <v>73</v>
      </c>
      <c r="D84" s="2633">
        <v>0</v>
      </c>
      <c r="E84" s="2634">
        <v>0</v>
      </c>
    </row>
    <row r="85" spans="2:5">
      <c r="B85" s="2608" t="s">
        <v>74</v>
      </c>
      <c r="C85" s="2609" t="s">
        <v>75</v>
      </c>
      <c r="D85" s="2633">
        <v>0</v>
      </c>
      <c r="E85" s="2634">
        <v>0</v>
      </c>
    </row>
    <row r="86" spans="2:5" ht="13.5" thickBot="1">
      <c r="B86" s="2623" t="s">
        <v>76</v>
      </c>
      <c r="C86" s="2624" t="s">
        <v>77</v>
      </c>
      <c r="D86" s="2637">
        <v>0</v>
      </c>
      <c r="E86" s="2638">
        <v>0</v>
      </c>
    </row>
    <row r="87" spans="2:5" ht="26.25" thickBot="1">
      <c r="B87" s="2625" t="s">
        <v>32</v>
      </c>
      <c r="C87" s="2626" t="s">
        <v>78</v>
      </c>
      <c r="D87" s="2627">
        <v>0</v>
      </c>
      <c r="E87" s="2628">
        <v>0</v>
      </c>
    </row>
    <row r="88" spans="2:5" ht="13.5" thickBot="1">
      <c r="B88" s="2605" t="s">
        <v>79</v>
      </c>
      <c r="C88" s="2606" t="s">
        <v>80</v>
      </c>
      <c r="D88" s="2607">
        <v>0</v>
      </c>
      <c r="E88" s="2618">
        <v>0</v>
      </c>
    </row>
    <row r="89" spans="2:5" ht="13.5" thickBot="1">
      <c r="B89" s="2605" t="s">
        <v>81</v>
      </c>
      <c r="C89" s="2606" t="s">
        <v>82</v>
      </c>
      <c r="D89" s="2607">
        <v>0</v>
      </c>
      <c r="E89" s="2618">
        <v>0</v>
      </c>
    </row>
    <row r="90" spans="2:5" ht="13.5" thickBot="1">
      <c r="B90" s="2605" t="s">
        <v>83</v>
      </c>
      <c r="C90" s="2606" t="s">
        <v>84</v>
      </c>
      <c r="D90" s="2607">
        <v>0</v>
      </c>
      <c r="E90" s="2630">
        <v>0</v>
      </c>
    </row>
    <row r="91" spans="2:5">
      <c r="B91" s="2605" t="s">
        <v>85</v>
      </c>
      <c r="C91" s="2606" t="s">
        <v>86</v>
      </c>
      <c r="D91" s="2650">
        <v>372867.73</v>
      </c>
      <c r="E91" s="2672">
        <v>1</v>
      </c>
    </row>
    <row r="92" spans="2:5">
      <c r="B92" s="2608" t="s">
        <v>5</v>
      </c>
      <c r="C92" s="2609" t="s">
        <v>87</v>
      </c>
      <c r="D92" s="2676">
        <v>372867.73</v>
      </c>
      <c r="E92" s="2677">
        <v>1</v>
      </c>
    </row>
    <row r="93" spans="2:5">
      <c r="B93" s="2608" t="s">
        <v>7</v>
      </c>
      <c r="C93" s="2609" t="s">
        <v>88</v>
      </c>
      <c r="D93" s="2633">
        <v>0</v>
      </c>
      <c r="E93" s="2634">
        <v>0</v>
      </c>
    </row>
    <row r="94" spans="2:5" ht="13.5" thickBot="1">
      <c r="B94" s="2610" t="s">
        <v>9</v>
      </c>
      <c r="C94" s="2611" t="s">
        <v>89</v>
      </c>
      <c r="D94" s="2639">
        <v>0</v>
      </c>
      <c r="E94" s="2640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>
  <dimension ref="A1:G94"/>
  <sheetViews>
    <sheetView topLeftCell="A55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42578125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4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2699220.87</v>
      </c>
      <c r="E9" s="23">
        <f>E10+E11+E12+E13</f>
        <v>2775927.2</v>
      </c>
    </row>
    <row r="10" spans="2:5">
      <c r="B10" s="14" t="s">
        <v>5</v>
      </c>
      <c r="C10" s="93" t="s">
        <v>6</v>
      </c>
      <c r="D10" s="175">
        <v>2699220.87</v>
      </c>
      <c r="E10" s="226">
        <v>2775927.2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2699220.87</v>
      </c>
      <c r="E20" s="229">
        <f>E9-E16</f>
        <v>2775927.2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41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125357.2</v>
      </c>
      <c r="E24" s="23">
        <f>D20</f>
        <v>2699220.87</v>
      </c>
    </row>
    <row r="25" spans="2:7">
      <c r="B25" s="21" t="s">
        <v>25</v>
      </c>
      <c r="C25" s="22" t="s">
        <v>26</v>
      </c>
      <c r="D25" s="95">
        <v>2509952.5100000002</v>
      </c>
      <c r="E25" s="110">
        <v>95014.82</v>
      </c>
      <c r="F25" s="50"/>
    </row>
    <row r="26" spans="2:7">
      <c r="B26" s="24" t="s">
        <v>27</v>
      </c>
      <c r="C26" s="25" t="s">
        <v>28</v>
      </c>
      <c r="D26" s="96">
        <v>2641380.08</v>
      </c>
      <c r="E26" s="111">
        <v>1831578.83</v>
      </c>
      <c r="G26" s="92"/>
    </row>
    <row r="27" spans="2:7">
      <c r="B27" s="26" t="s">
        <v>5</v>
      </c>
      <c r="C27" s="15" t="s">
        <v>29</v>
      </c>
      <c r="D27" s="175">
        <v>1758346.99</v>
      </c>
      <c r="E27" s="231">
        <v>1528645.99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883033.09000000008</v>
      </c>
      <c r="E29" s="231">
        <v>302932.84000000003</v>
      </c>
    </row>
    <row r="30" spans="2:7">
      <c r="B30" s="24" t="s">
        <v>32</v>
      </c>
      <c r="C30" s="27" t="s">
        <v>33</v>
      </c>
      <c r="D30" s="96">
        <v>131427.57</v>
      </c>
      <c r="E30" s="111">
        <v>1736564.01</v>
      </c>
    </row>
    <row r="31" spans="2:7">
      <c r="B31" s="26" t="s">
        <v>5</v>
      </c>
      <c r="C31" s="15" t="s">
        <v>34</v>
      </c>
      <c r="D31" s="175">
        <v>78149.960000000006</v>
      </c>
      <c r="E31" s="231">
        <v>46847.06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726.5</v>
      </c>
      <c r="E33" s="231">
        <v>1161.06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12411.71</v>
      </c>
      <c r="E35" s="231">
        <v>56759.49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40139.4</v>
      </c>
      <c r="E37" s="231">
        <v>1631796.4</v>
      </c>
      <c r="F37" s="50"/>
    </row>
    <row r="38" spans="2:6">
      <c r="B38" s="21" t="s">
        <v>44</v>
      </c>
      <c r="C38" s="22" t="s">
        <v>45</v>
      </c>
      <c r="D38" s="95">
        <v>63911.16</v>
      </c>
      <c r="E38" s="23">
        <v>-18308.490000000002</v>
      </c>
    </row>
    <row r="39" spans="2:6" ht="13.5" thickBot="1">
      <c r="B39" s="30" t="s">
        <v>46</v>
      </c>
      <c r="C39" s="31" t="s">
        <v>47</v>
      </c>
      <c r="D39" s="97">
        <v>2699220.8700000006</v>
      </c>
      <c r="E39" s="242">
        <f>E24+E25+E38</f>
        <v>2775927.1999999997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41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485.73</v>
      </c>
      <c r="E44" s="144">
        <v>9637.3209999999999</v>
      </c>
    </row>
    <row r="45" spans="2:6" ht="13.5" thickBot="1">
      <c r="B45" s="41" t="s">
        <v>7</v>
      </c>
      <c r="C45" s="49" t="s">
        <v>52</v>
      </c>
      <c r="D45" s="143">
        <v>9637.3209999999999</v>
      </c>
      <c r="E45" s="148">
        <v>9983.1949999999997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258.08</v>
      </c>
      <c r="E47" s="150">
        <v>280.08</v>
      </c>
    </row>
    <row r="48" spans="2:6">
      <c r="B48" s="39" t="s">
        <v>7</v>
      </c>
      <c r="C48" s="48" t="s">
        <v>54</v>
      </c>
      <c r="D48" s="160">
        <v>254.25</v>
      </c>
      <c r="E48" s="154">
        <v>272.41000000000003</v>
      </c>
    </row>
    <row r="49" spans="2:5">
      <c r="B49" s="39" t="s">
        <v>9</v>
      </c>
      <c r="C49" s="48" t="s">
        <v>55</v>
      </c>
      <c r="D49" s="160">
        <v>281.70999999999998</v>
      </c>
      <c r="E49" s="154">
        <v>286.26</v>
      </c>
    </row>
    <row r="50" spans="2:5" ht="13.5" thickBot="1">
      <c r="B50" s="41" t="s">
        <v>11</v>
      </c>
      <c r="C50" s="49" t="s">
        <v>52</v>
      </c>
      <c r="D50" s="143">
        <v>280.08</v>
      </c>
      <c r="E50" s="152">
        <v>278.06</v>
      </c>
    </row>
    <row r="51" spans="2:5" ht="13.5" thickBot="1">
      <c r="B51" s="32"/>
      <c r="C51" s="33"/>
      <c r="D51" s="153"/>
      <c r="E51" s="153"/>
    </row>
    <row r="52" spans="2:5" ht="16.5" thickBot="1">
      <c r="B52" s="2655"/>
      <c r="C52" s="2656" t="s">
        <v>56</v>
      </c>
      <c r="D52" s="2657"/>
      <c r="E52" s="2647"/>
    </row>
    <row r="53" spans="2:5" ht="23.25" customHeight="1" thickBot="1">
      <c r="B53" s="6368" t="s">
        <v>57</v>
      </c>
      <c r="C53" s="6369"/>
      <c r="D53" s="2658" t="s">
        <v>58</v>
      </c>
      <c r="E53" s="2659" t="s">
        <v>59</v>
      </c>
    </row>
    <row r="54" spans="2:5" ht="13.5" thickBot="1">
      <c r="B54" s="2660" t="s">
        <v>27</v>
      </c>
      <c r="C54" s="2649" t="s">
        <v>60</v>
      </c>
      <c r="D54" s="2684">
        <v>2775927.2</v>
      </c>
      <c r="E54" s="2685">
        <v>1</v>
      </c>
    </row>
    <row r="55" spans="2:5" ht="25.5">
      <c r="B55" s="2662" t="s">
        <v>5</v>
      </c>
      <c r="C55" s="2663" t="s">
        <v>61</v>
      </c>
      <c r="D55" s="2674">
        <v>0</v>
      </c>
      <c r="E55" s="2675">
        <v>0</v>
      </c>
    </row>
    <row r="56" spans="2:5">
      <c r="B56" s="2651" t="s">
        <v>268</v>
      </c>
      <c r="C56" s="245" t="s">
        <v>269</v>
      </c>
      <c r="D56" s="2676">
        <v>0</v>
      </c>
      <c r="E56" s="2677">
        <v>0</v>
      </c>
    </row>
    <row r="57" spans="2:5">
      <c r="B57" s="246" t="s">
        <v>270</v>
      </c>
      <c r="C57" s="245" t="s">
        <v>271</v>
      </c>
      <c r="D57" s="2676">
        <v>0</v>
      </c>
      <c r="E57" s="2677">
        <v>0</v>
      </c>
    </row>
    <row r="58" spans="2:5">
      <c r="B58" s="246" t="s">
        <v>272</v>
      </c>
      <c r="C58" s="245" t="s">
        <v>273</v>
      </c>
      <c r="D58" s="247">
        <v>0</v>
      </c>
      <c r="E58" s="2677">
        <v>0</v>
      </c>
    </row>
    <row r="59" spans="2:5" ht="25.5">
      <c r="B59" s="2651" t="s">
        <v>7</v>
      </c>
      <c r="C59" s="2652" t="s">
        <v>62</v>
      </c>
      <c r="D59" s="2676">
        <v>0</v>
      </c>
      <c r="E59" s="2677">
        <v>0</v>
      </c>
    </row>
    <row r="60" spans="2:5">
      <c r="B60" s="2651" t="s">
        <v>9</v>
      </c>
      <c r="C60" s="2652" t="s">
        <v>63</v>
      </c>
      <c r="D60" s="2676">
        <v>0</v>
      </c>
      <c r="E60" s="2677">
        <v>0</v>
      </c>
    </row>
    <row r="61" spans="2:5">
      <c r="B61" s="2651" t="s">
        <v>274</v>
      </c>
      <c r="C61" s="2652" t="s">
        <v>275</v>
      </c>
      <c r="D61" s="2676">
        <v>0</v>
      </c>
      <c r="E61" s="2677">
        <v>0</v>
      </c>
    </row>
    <row r="62" spans="2:5">
      <c r="B62" s="2651" t="s">
        <v>276</v>
      </c>
      <c r="C62" s="2652" t="s">
        <v>16</v>
      </c>
      <c r="D62" s="2676">
        <v>0</v>
      </c>
      <c r="E62" s="2677">
        <v>0</v>
      </c>
    </row>
    <row r="63" spans="2:5">
      <c r="B63" s="2651" t="s">
        <v>11</v>
      </c>
      <c r="C63" s="2652" t="s">
        <v>64</v>
      </c>
      <c r="D63" s="2676">
        <v>0</v>
      </c>
      <c r="E63" s="2677">
        <v>0</v>
      </c>
    </row>
    <row r="64" spans="2:5">
      <c r="B64" s="2651" t="s">
        <v>13</v>
      </c>
      <c r="C64" s="2652" t="s">
        <v>275</v>
      </c>
      <c r="D64" s="2676">
        <v>0</v>
      </c>
      <c r="E64" s="2677">
        <v>0</v>
      </c>
    </row>
    <row r="65" spans="2:5">
      <c r="B65" s="2651" t="s">
        <v>15</v>
      </c>
      <c r="C65" s="2652" t="s">
        <v>16</v>
      </c>
      <c r="D65" s="2676">
        <v>0</v>
      </c>
      <c r="E65" s="2677">
        <v>0</v>
      </c>
    </row>
    <row r="66" spans="2:5">
      <c r="B66" s="2651" t="s">
        <v>38</v>
      </c>
      <c r="C66" s="2652" t="s">
        <v>65</v>
      </c>
      <c r="D66" s="2676">
        <v>0</v>
      </c>
      <c r="E66" s="2677">
        <v>0</v>
      </c>
    </row>
    <row r="67" spans="2:5">
      <c r="B67" s="2664" t="s">
        <v>40</v>
      </c>
      <c r="C67" s="2665" t="s">
        <v>66</v>
      </c>
      <c r="D67" s="2686">
        <v>2775927.2</v>
      </c>
      <c r="E67" s="2687">
        <v>1</v>
      </c>
    </row>
    <row r="68" spans="2:5">
      <c r="B68" s="2664" t="s">
        <v>277</v>
      </c>
      <c r="C68" s="2665" t="s">
        <v>278</v>
      </c>
      <c r="D68" s="2688">
        <v>2775927.2</v>
      </c>
      <c r="E68" s="2689">
        <v>1</v>
      </c>
    </row>
    <row r="69" spans="2:5">
      <c r="B69" s="2664" t="s">
        <v>279</v>
      </c>
      <c r="C69" s="2665" t="s">
        <v>280</v>
      </c>
      <c r="D69" s="2678">
        <v>0</v>
      </c>
      <c r="E69" s="2679">
        <v>0</v>
      </c>
    </row>
    <row r="70" spans="2:5">
      <c r="B70" s="2664" t="s">
        <v>281</v>
      </c>
      <c r="C70" s="2665" t="s">
        <v>282</v>
      </c>
      <c r="D70" s="2678">
        <v>0</v>
      </c>
      <c r="E70" s="2679">
        <v>0</v>
      </c>
    </row>
    <row r="71" spans="2:5">
      <c r="B71" s="2664" t="s">
        <v>283</v>
      </c>
      <c r="C71" s="2665" t="s">
        <v>284</v>
      </c>
      <c r="D71" s="2678">
        <v>0</v>
      </c>
      <c r="E71" s="2679">
        <v>0</v>
      </c>
    </row>
    <row r="72" spans="2:5" ht="25.5">
      <c r="B72" s="2664" t="s">
        <v>42</v>
      </c>
      <c r="C72" s="2665" t="s">
        <v>67</v>
      </c>
      <c r="D72" s="2678">
        <v>0</v>
      </c>
      <c r="E72" s="2679">
        <v>0</v>
      </c>
    </row>
    <row r="73" spans="2:5">
      <c r="B73" s="2664" t="s">
        <v>285</v>
      </c>
      <c r="C73" s="2665" t="s">
        <v>286</v>
      </c>
      <c r="D73" s="2678">
        <v>0</v>
      </c>
      <c r="E73" s="2679">
        <v>0</v>
      </c>
    </row>
    <row r="74" spans="2:5">
      <c r="B74" s="2664" t="s">
        <v>287</v>
      </c>
      <c r="C74" s="2665" t="s">
        <v>288</v>
      </c>
      <c r="D74" s="2678">
        <v>0</v>
      </c>
      <c r="E74" s="2679">
        <v>0</v>
      </c>
    </row>
    <row r="75" spans="2:5">
      <c r="B75" s="2664" t="s">
        <v>289</v>
      </c>
      <c r="C75" s="2665" t="s">
        <v>290</v>
      </c>
      <c r="D75" s="2676">
        <v>0</v>
      </c>
      <c r="E75" s="2679">
        <v>0</v>
      </c>
    </row>
    <row r="76" spans="2:5">
      <c r="B76" s="2664" t="s">
        <v>291</v>
      </c>
      <c r="C76" s="2665" t="s">
        <v>292</v>
      </c>
      <c r="D76" s="2678">
        <v>0</v>
      </c>
      <c r="E76" s="2679">
        <v>0</v>
      </c>
    </row>
    <row r="77" spans="2:5">
      <c r="B77" s="2664" t="s">
        <v>293</v>
      </c>
      <c r="C77" s="2665" t="s">
        <v>294</v>
      </c>
      <c r="D77" s="2678">
        <v>0</v>
      </c>
      <c r="E77" s="2679">
        <v>0</v>
      </c>
    </row>
    <row r="78" spans="2:5">
      <c r="B78" s="2664" t="s">
        <v>68</v>
      </c>
      <c r="C78" s="2665" t="s">
        <v>69</v>
      </c>
      <c r="D78" s="2678">
        <v>0</v>
      </c>
      <c r="E78" s="2679">
        <v>0</v>
      </c>
    </row>
    <row r="79" spans="2:5">
      <c r="B79" s="2651" t="s">
        <v>70</v>
      </c>
      <c r="C79" s="2652" t="s">
        <v>71</v>
      </c>
      <c r="D79" s="2676">
        <v>0</v>
      </c>
      <c r="E79" s="2677">
        <v>0</v>
      </c>
    </row>
    <row r="80" spans="2:5">
      <c r="B80" s="2651" t="s">
        <v>295</v>
      </c>
      <c r="C80" s="2652" t="s">
        <v>296</v>
      </c>
      <c r="D80" s="2676">
        <v>0</v>
      </c>
      <c r="E80" s="2677">
        <v>0</v>
      </c>
    </row>
    <row r="81" spans="2:5">
      <c r="B81" s="2651" t="s">
        <v>297</v>
      </c>
      <c r="C81" s="2652" t="s">
        <v>298</v>
      </c>
      <c r="D81" s="2676">
        <v>0</v>
      </c>
      <c r="E81" s="2677">
        <v>0</v>
      </c>
    </row>
    <row r="82" spans="2:5">
      <c r="B82" s="2651" t="s">
        <v>299</v>
      </c>
      <c r="C82" s="2652" t="s">
        <v>300</v>
      </c>
      <c r="D82" s="2676">
        <v>0</v>
      </c>
      <c r="E82" s="2677">
        <v>0</v>
      </c>
    </row>
    <row r="83" spans="2:5">
      <c r="B83" s="2651" t="s">
        <v>301</v>
      </c>
      <c r="C83" s="2652" t="s">
        <v>302</v>
      </c>
      <c r="D83" s="2676">
        <v>0</v>
      </c>
      <c r="E83" s="2677">
        <v>0</v>
      </c>
    </row>
    <row r="84" spans="2:5">
      <c r="B84" s="2651" t="s">
        <v>72</v>
      </c>
      <c r="C84" s="2652" t="s">
        <v>73</v>
      </c>
      <c r="D84" s="2676">
        <v>0</v>
      </c>
      <c r="E84" s="2677">
        <v>0</v>
      </c>
    </row>
    <row r="85" spans="2:5">
      <c r="B85" s="2651" t="s">
        <v>74</v>
      </c>
      <c r="C85" s="2652" t="s">
        <v>75</v>
      </c>
      <c r="D85" s="2676">
        <v>0</v>
      </c>
      <c r="E85" s="2677">
        <v>0</v>
      </c>
    </row>
    <row r="86" spans="2:5" ht="13.5" thickBot="1">
      <c r="B86" s="2666" t="s">
        <v>76</v>
      </c>
      <c r="C86" s="2667" t="s">
        <v>77</v>
      </c>
      <c r="D86" s="2680">
        <v>0</v>
      </c>
      <c r="E86" s="2681">
        <v>0</v>
      </c>
    </row>
    <row r="87" spans="2:5" ht="26.25" thickBot="1">
      <c r="B87" s="2668" t="s">
        <v>32</v>
      </c>
      <c r="C87" s="2669" t="s">
        <v>78</v>
      </c>
      <c r="D87" s="2670">
        <v>0</v>
      </c>
      <c r="E87" s="2671">
        <v>0</v>
      </c>
    </row>
    <row r="88" spans="2:5" ht="13.5" thickBot="1">
      <c r="B88" s="2648" t="s">
        <v>79</v>
      </c>
      <c r="C88" s="2649" t="s">
        <v>80</v>
      </c>
      <c r="D88" s="2650">
        <v>0</v>
      </c>
      <c r="E88" s="2661">
        <v>0</v>
      </c>
    </row>
    <row r="89" spans="2:5" ht="13.5" thickBot="1">
      <c r="B89" s="2648" t="s">
        <v>81</v>
      </c>
      <c r="C89" s="2649" t="s">
        <v>82</v>
      </c>
      <c r="D89" s="2650">
        <v>0</v>
      </c>
      <c r="E89" s="2661">
        <v>0</v>
      </c>
    </row>
    <row r="90" spans="2:5" ht="13.5" thickBot="1">
      <c r="B90" s="2648" t="s">
        <v>83</v>
      </c>
      <c r="C90" s="2649" t="s">
        <v>84</v>
      </c>
      <c r="D90" s="2650">
        <v>0</v>
      </c>
      <c r="E90" s="2673">
        <v>0</v>
      </c>
    </row>
    <row r="91" spans="2:5">
      <c r="B91" s="2648" t="s">
        <v>85</v>
      </c>
      <c r="C91" s="2649" t="s">
        <v>86</v>
      </c>
      <c r="D91" s="2693">
        <v>2775927.2</v>
      </c>
      <c r="E91" s="2715">
        <v>1</v>
      </c>
    </row>
    <row r="92" spans="2:5">
      <c r="B92" s="2651" t="s">
        <v>5</v>
      </c>
      <c r="C92" s="2652" t="s">
        <v>87</v>
      </c>
      <c r="D92" s="2719">
        <v>2775927.2</v>
      </c>
      <c r="E92" s="2720">
        <v>1</v>
      </c>
    </row>
    <row r="93" spans="2:5">
      <c r="B93" s="2651" t="s">
        <v>7</v>
      </c>
      <c r="C93" s="2652" t="s">
        <v>88</v>
      </c>
      <c r="D93" s="2719">
        <v>0</v>
      </c>
      <c r="E93" s="2720">
        <v>0</v>
      </c>
    </row>
    <row r="94" spans="2:5" ht="13.5" thickBot="1">
      <c r="B94" s="2653" t="s">
        <v>9</v>
      </c>
      <c r="C94" s="2654" t="s">
        <v>89</v>
      </c>
      <c r="D94" s="2682">
        <v>0</v>
      </c>
      <c r="E94" s="268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>
  <dimension ref="A1:G94"/>
  <sheetViews>
    <sheetView topLeftCell="A52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709069.1</v>
      </c>
      <c r="E9" s="23">
        <f>E10+E11+E12+E13</f>
        <v>1226011.1200000001</v>
      </c>
    </row>
    <row r="10" spans="2:5">
      <c r="B10" s="14" t="s">
        <v>5</v>
      </c>
      <c r="C10" s="93" t="s">
        <v>6</v>
      </c>
      <c r="D10" s="175">
        <v>709069.1</v>
      </c>
      <c r="E10" s="226">
        <v>1226011.1200000001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709069.1</v>
      </c>
      <c r="E20" s="229">
        <f>E9-E16</f>
        <v>1226011.1200000001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159390.24</v>
      </c>
      <c r="E24" s="23">
        <f>D20</f>
        <v>709069.1</v>
      </c>
    </row>
    <row r="25" spans="2:7">
      <c r="B25" s="21" t="s">
        <v>25</v>
      </c>
      <c r="C25" s="22" t="s">
        <v>26</v>
      </c>
      <c r="D25" s="95">
        <v>534153.79</v>
      </c>
      <c r="E25" s="110">
        <v>502371.37</v>
      </c>
      <c r="F25" s="50"/>
    </row>
    <row r="26" spans="2:7">
      <c r="B26" s="24" t="s">
        <v>27</v>
      </c>
      <c r="C26" s="25" t="s">
        <v>28</v>
      </c>
      <c r="D26" s="96">
        <v>1545599.08</v>
      </c>
      <c r="E26" s="111">
        <v>795586.26</v>
      </c>
      <c r="G26" s="92"/>
    </row>
    <row r="27" spans="2:7">
      <c r="B27" s="26" t="s">
        <v>5</v>
      </c>
      <c r="C27" s="15" t="s">
        <v>29</v>
      </c>
      <c r="D27" s="175">
        <v>1143399.78</v>
      </c>
      <c r="E27" s="231">
        <v>546089.91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402199.3</v>
      </c>
      <c r="E29" s="231">
        <v>249496.35</v>
      </c>
    </row>
    <row r="30" spans="2:7">
      <c r="B30" s="24" t="s">
        <v>32</v>
      </c>
      <c r="C30" s="27" t="s">
        <v>33</v>
      </c>
      <c r="D30" s="96">
        <v>1011445.29</v>
      </c>
      <c r="E30" s="111">
        <v>293214.89</v>
      </c>
    </row>
    <row r="31" spans="2:7">
      <c r="B31" s="26" t="s">
        <v>5</v>
      </c>
      <c r="C31" s="15" t="s">
        <v>34</v>
      </c>
      <c r="D31" s="175">
        <v>10916.74</v>
      </c>
      <c r="E31" s="231">
        <v>53467.77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913.51</v>
      </c>
      <c r="E33" s="231">
        <v>1396.54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10085.41</v>
      </c>
      <c r="E35" s="231">
        <v>18655.57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989529.63</v>
      </c>
      <c r="E37" s="231">
        <v>219695.01</v>
      </c>
      <c r="F37" s="50"/>
    </row>
    <row r="38" spans="2:6">
      <c r="B38" s="21" t="s">
        <v>44</v>
      </c>
      <c r="C38" s="22" t="s">
        <v>45</v>
      </c>
      <c r="D38" s="95">
        <v>15525.07</v>
      </c>
      <c r="E38" s="23">
        <v>14570.65</v>
      </c>
    </row>
    <row r="39" spans="2:6" ht="13.5" thickBot="1">
      <c r="B39" s="30" t="s">
        <v>46</v>
      </c>
      <c r="C39" s="31" t="s">
        <v>47</v>
      </c>
      <c r="D39" s="97">
        <v>709069.1</v>
      </c>
      <c r="E39" s="242">
        <f>E24+E25+E38</f>
        <v>1226011.1199999999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633.43100000000004</v>
      </c>
      <c r="E44" s="144">
        <v>2747.2649999999999</v>
      </c>
    </row>
    <row r="45" spans="2:6" ht="13.5" thickBot="1">
      <c r="B45" s="41" t="s">
        <v>7</v>
      </c>
      <c r="C45" s="49" t="s">
        <v>52</v>
      </c>
      <c r="D45" s="143">
        <v>2747.2649999999999</v>
      </c>
      <c r="E45" s="148">
        <v>4678.8959999999997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251.63</v>
      </c>
      <c r="E47" s="150">
        <v>258.10000000000002</v>
      </c>
    </row>
    <row r="48" spans="2:6">
      <c r="B48" s="39" t="s">
        <v>7</v>
      </c>
      <c r="C48" s="48" t="s">
        <v>54</v>
      </c>
      <c r="D48" s="160">
        <v>251.61</v>
      </c>
      <c r="E48" s="154">
        <v>258.18</v>
      </c>
    </row>
    <row r="49" spans="2:5">
      <c r="B49" s="39" t="s">
        <v>9</v>
      </c>
      <c r="C49" s="48" t="s">
        <v>55</v>
      </c>
      <c r="D49" s="160">
        <v>258.26</v>
      </c>
      <c r="E49" s="154">
        <v>262.02999999999997</v>
      </c>
    </row>
    <row r="50" spans="2:5" ht="13.5" thickBot="1">
      <c r="B50" s="41" t="s">
        <v>11</v>
      </c>
      <c r="C50" s="49" t="s">
        <v>52</v>
      </c>
      <c r="D50" s="143">
        <v>258.10000000000002</v>
      </c>
      <c r="E50" s="152">
        <v>262.02999999999997</v>
      </c>
    </row>
    <row r="51" spans="2:5" ht="13.5" thickBot="1">
      <c r="B51" s="32"/>
      <c r="C51" s="33"/>
      <c r="D51" s="153"/>
      <c r="E51" s="153"/>
    </row>
    <row r="52" spans="2:5" ht="16.5" thickBot="1">
      <c r="B52" s="2698"/>
      <c r="C52" s="2699" t="s">
        <v>56</v>
      </c>
      <c r="D52" s="2700"/>
      <c r="E52" s="2690"/>
    </row>
    <row r="53" spans="2:5" ht="23.25" customHeight="1" thickBot="1">
      <c r="B53" s="6368" t="s">
        <v>57</v>
      </c>
      <c r="C53" s="6369"/>
      <c r="D53" s="2701" t="s">
        <v>58</v>
      </c>
      <c r="E53" s="2702" t="s">
        <v>59</v>
      </c>
    </row>
    <row r="54" spans="2:5" ht="13.5" thickBot="1">
      <c r="B54" s="2703" t="s">
        <v>27</v>
      </c>
      <c r="C54" s="2692" t="s">
        <v>60</v>
      </c>
      <c r="D54" s="2727">
        <v>1226011.1200000001</v>
      </c>
      <c r="E54" s="2728">
        <v>1</v>
      </c>
    </row>
    <row r="55" spans="2:5" ht="25.5">
      <c r="B55" s="2705" t="s">
        <v>5</v>
      </c>
      <c r="C55" s="2706" t="s">
        <v>61</v>
      </c>
      <c r="D55" s="2717">
        <v>0</v>
      </c>
      <c r="E55" s="2718">
        <v>0</v>
      </c>
    </row>
    <row r="56" spans="2:5">
      <c r="B56" s="2694" t="s">
        <v>268</v>
      </c>
      <c r="C56" s="245" t="s">
        <v>269</v>
      </c>
      <c r="D56" s="2719">
        <v>0</v>
      </c>
      <c r="E56" s="2720">
        <v>0</v>
      </c>
    </row>
    <row r="57" spans="2:5">
      <c r="B57" s="246" t="s">
        <v>270</v>
      </c>
      <c r="C57" s="245" t="s">
        <v>271</v>
      </c>
      <c r="D57" s="2719">
        <v>0</v>
      </c>
      <c r="E57" s="2720">
        <v>0</v>
      </c>
    </row>
    <row r="58" spans="2:5">
      <c r="B58" s="246" t="s">
        <v>272</v>
      </c>
      <c r="C58" s="245" t="s">
        <v>273</v>
      </c>
      <c r="D58" s="247">
        <v>0</v>
      </c>
      <c r="E58" s="2720">
        <v>0</v>
      </c>
    </row>
    <row r="59" spans="2:5" ht="25.5">
      <c r="B59" s="2694" t="s">
        <v>7</v>
      </c>
      <c r="C59" s="2695" t="s">
        <v>62</v>
      </c>
      <c r="D59" s="2719">
        <v>0</v>
      </c>
      <c r="E59" s="2720">
        <v>0</v>
      </c>
    </row>
    <row r="60" spans="2:5">
      <c r="B60" s="2694" t="s">
        <v>9</v>
      </c>
      <c r="C60" s="2695" t="s">
        <v>63</v>
      </c>
      <c r="D60" s="2719">
        <v>0</v>
      </c>
      <c r="E60" s="2720">
        <v>0</v>
      </c>
    </row>
    <row r="61" spans="2:5" ht="24" customHeight="1">
      <c r="B61" s="2694" t="s">
        <v>274</v>
      </c>
      <c r="C61" s="2695" t="s">
        <v>275</v>
      </c>
      <c r="D61" s="2719">
        <v>0</v>
      </c>
      <c r="E61" s="2720">
        <v>0</v>
      </c>
    </row>
    <row r="62" spans="2:5">
      <c r="B62" s="2694" t="s">
        <v>276</v>
      </c>
      <c r="C62" s="2695" t="s">
        <v>16</v>
      </c>
      <c r="D62" s="2719">
        <v>0</v>
      </c>
      <c r="E62" s="2720">
        <v>0</v>
      </c>
    </row>
    <row r="63" spans="2:5">
      <c r="B63" s="2694" t="s">
        <v>11</v>
      </c>
      <c r="C63" s="2695" t="s">
        <v>64</v>
      </c>
      <c r="D63" s="2719">
        <v>0</v>
      </c>
      <c r="E63" s="2720">
        <v>0</v>
      </c>
    </row>
    <row r="64" spans="2:5">
      <c r="B64" s="2694" t="s">
        <v>13</v>
      </c>
      <c r="C64" s="2695" t="s">
        <v>275</v>
      </c>
      <c r="D64" s="2719">
        <v>0</v>
      </c>
      <c r="E64" s="2720">
        <v>0</v>
      </c>
    </row>
    <row r="65" spans="2:5">
      <c r="B65" s="2694" t="s">
        <v>15</v>
      </c>
      <c r="C65" s="2695" t="s">
        <v>16</v>
      </c>
      <c r="D65" s="2719">
        <v>0</v>
      </c>
      <c r="E65" s="2720">
        <v>0</v>
      </c>
    </row>
    <row r="66" spans="2:5">
      <c r="B66" s="2694" t="s">
        <v>38</v>
      </c>
      <c r="C66" s="2695" t="s">
        <v>65</v>
      </c>
      <c r="D66" s="2719">
        <v>0</v>
      </c>
      <c r="E66" s="2720">
        <v>0</v>
      </c>
    </row>
    <row r="67" spans="2:5">
      <c r="B67" s="2707" t="s">
        <v>40</v>
      </c>
      <c r="C67" s="2708" t="s">
        <v>66</v>
      </c>
      <c r="D67" s="2729">
        <v>1226011.1200000001</v>
      </c>
      <c r="E67" s="2730">
        <v>1</v>
      </c>
    </row>
    <row r="68" spans="2:5">
      <c r="B68" s="2707" t="s">
        <v>277</v>
      </c>
      <c r="C68" s="2708" t="s">
        <v>278</v>
      </c>
      <c r="D68" s="2731">
        <v>1226011.1200000001</v>
      </c>
      <c r="E68" s="2732">
        <v>1</v>
      </c>
    </row>
    <row r="69" spans="2:5">
      <c r="B69" s="2707" t="s">
        <v>279</v>
      </c>
      <c r="C69" s="2708" t="s">
        <v>280</v>
      </c>
      <c r="D69" s="2721">
        <v>0</v>
      </c>
      <c r="E69" s="2722">
        <v>0</v>
      </c>
    </row>
    <row r="70" spans="2:5">
      <c r="B70" s="2707" t="s">
        <v>281</v>
      </c>
      <c r="C70" s="2708" t="s">
        <v>282</v>
      </c>
      <c r="D70" s="2721">
        <v>0</v>
      </c>
      <c r="E70" s="2722">
        <v>0</v>
      </c>
    </row>
    <row r="71" spans="2:5">
      <c r="B71" s="2707" t="s">
        <v>283</v>
      </c>
      <c r="C71" s="2708" t="s">
        <v>284</v>
      </c>
      <c r="D71" s="2721">
        <v>0</v>
      </c>
      <c r="E71" s="2722">
        <v>0</v>
      </c>
    </row>
    <row r="72" spans="2:5" ht="25.5">
      <c r="B72" s="2707" t="s">
        <v>42</v>
      </c>
      <c r="C72" s="2708" t="s">
        <v>67</v>
      </c>
      <c r="D72" s="2721">
        <v>0</v>
      </c>
      <c r="E72" s="2722">
        <v>0</v>
      </c>
    </row>
    <row r="73" spans="2:5">
      <c r="B73" s="2707" t="s">
        <v>285</v>
      </c>
      <c r="C73" s="2708" t="s">
        <v>286</v>
      </c>
      <c r="D73" s="2721">
        <v>0</v>
      </c>
      <c r="E73" s="2722">
        <v>0</v>
      </c>
    </row>
    <row r="74" spans="2:5">
      <c r="B74" s="2707" t="s">
        <v>287</v>
      </c>
      <c r="C74" s="2708" t="s">
        <v>288</v>
      </c>
      <c r="D74" s="2721">
        <v>0</v>
      </c>
      <c r="E74" s="2722">
        <v>0</v>
      </c>
    </row>
    <row r="75" spans="2:5">
      <c r="B75" s="2707" t="s">
        <v>289</v>
      </c>
      <c r="C75" s="2708" t="s">
        <v>290</v>
      </c>
      <c r="D75" s="2719">
        <v>0</v>
      </c>
      <c r="E75" s="2722">
        <v>0</v>
      </c>
    </row>
    <row r="76" spans="2:5">
      <c r="B76" s="2707" t="s">
        <v>291</v>
      </c>
      <c r="C76" s="2708" t="s">
        <v>292</v>
      </c>
      <c r="D76" s="2721">
        <v>0</v>
      </c>
      <c r="E76" s="2722">
        <v>0</v>
      </c>
    </row>
    <row r="77" spans="2:5">
      <c r="B77" s="2707" t="s">
        <v>293</v>
      </c>
      <c r="C77" s="2708" t="s">
        <v>294</v>
      </c>
      <c r="D77" s="2721">
        <v>0</v>
      </c>
      <c r="E77" s="2722">
        <v>0</v>
      </c>
    </row>
    <row r="78" spans="2:5">
      <c r="B78" s="2707" t="s">
        <v>68</v>
      </c>
      <c r="C78" s="2708" t="s">
        <v>69</v>
      </c>
      <c r="D78" s="2721">
        <v>0</v>
      </c>
      <c r="E78" s="2722">
        <v>0</v>
      </c>
    </row>
    <row r="79" spans="2:5">
      <c r="B79" s="2694" t="s">
        <v>70</v>
      </c>
      <c r="C79" s="2695" t="s">
        <v>71</v>
      </c>
      <c r="D79" s="2719">
        <v>0</v>
      </c>
      <c r="E79" s="2720">
        <v>0</v>
      </c>
    </row>
    <row r="80" spans="2:5">
      <c r="B80" s="2694" t="s">
        <v>295</v>
      </c>
      <c r="C80" s="2695" t="s">
        <v>296</v>
      </c>
      <c r="D80" s="2719">
        <v>0</v>
      </c>
      <c r="E80" s="2720">
        <v>0</v>
      </c>
    </row>
    <row r="81" spans="2:5">
      <c r="B81" s="2694" t="s">
        <v>297</v>
      </c>
      <c r="C81" s="2695" t="s">
        <v>298</v>
      </c>
      <c r="D81" s="2719">
        <v>0</v>
      </c>
      <c r="E81" s="2720">
        <v>0</v>
      </c>
    </row>
    <row r="82" spans="2:5">
      <c r="B82" s="2694" t="s">
        <v>299</v>
      </c>
      <c r="C82" s="2695" t="s">
        <v>300</v>
      </c>
      <c r="D82" s="2719">
        <v>0</v>
      </c>
      <c r="E82" s="2720">
        <v>0</v>
      </c>
    </row>
    <row r="83" spans="2:5">
      <c r="B83" s="2694" t="s">
        <v>301</v>
      </c>
      <c r="C83" s="2695" t="s">
        <v>302</v>
      </c>
      <c r="D83" s="2719">
        <v>0</v>
      </c>
      <c r="E83" s="2720">
        <v>0</v>
      </c>
    </row>
    <row r="84" spans="2:5">
      <c r="B84" s="2694" t="s">
        <v>72</v>
      </c>
      <c r="C84" s="2695" t="s">
        <v>73</v>
      </c>
      <c r="D84" s="2719">
        <v>0</v>
      </c>
      <c r="E84" s="2720">
        <v>0</v>
      </c>
    </row>
    <row r="85" spans="2:5">
      <c r="B85" s="2694" t="s">
        <v>74</v>
      </c>
      <c r="C85" s="2695" t="s">
        <v>75</v>
      </c>
      <c r="D85" s="2719">
        <v>0</v>
      </c>
      <c r="E85" s="2720">
        <v>0</v>
      </c>
    </row>
    <row r="86" spans="2:5" ht="13.5" thickBot="1">
      <c r="B86" s="2709" t="s">
        <v>76</v>
      </c>
      <c r="C86" s="2710" t="s">
        <v>77</v>
      </c>
      <c r="D86" s="2723">
        <v>0</v>
      </c>
      <c r="E86" s="2724">
        <v>0</v>
      </c>
    </row>
    <row r="87" spans="2:5" ht="26.25" thickBot="1">
      <c r="B87" s="2711" t="s">
        <v>32</v>
      </c>
      <c r="C87" s="2712" t="s">
        <v>78</v>
      </c>
      <c r="D87" s="2713">
        <v>0</v>
      </c>
      <c r="E87" s="2714">
        <v>0</v>
      </c>
    </row>
    <row r="88" spans="2:5" ht="13.5" thickBot="1">
      <c r="B88" s="2691" t="s">
        <v>79</v>
      </c>
      <c r="C88" s="2692" t="s">
        <v>80</v>
      </c>
      <c r="D88" s="2693">
        <v>0</v>
      </c>
      <c r="E88" s="2704">
        <v>0</v>
      </c>
    </row>
    <row r="89" spans="2:5" ht="13.5" thickBot="1">
      <c r="B89" s="2691" t="s">
        <v>81</v>
      </c>
      <c r="C89" s="2692" t="s">
        <v>82</v>
      </c>
      <c r="D89" s="2693">
        <v>0</v>
      </c>
      <c r="E89" s="2704">
        <v>0</v>
      </c>
    </row>
    <row r="90" spans="2:5" ht="13.5" thickBot="1">
      <c r="B90" s="2691" t="s">
        <v>83</v>
      </c>
      <c r="C90" s="2692" t="s">
        <v>84</v>
      </c>
      <c r="D90" s="2693">
        <v>0</v>
      </c>
      <c r="E90" s="2716">
        <v>0</v>
      </c>
    </row>
    <row r="91" spans="2:5">
      <c r="B91" s="2691" t="s">
        <v>85</v>
      </c>
      <c r="C91" s="2692" t="s">
        <v>86</v>
      </c>
      <c r="D91" s="2736">
        <v>1226011.1200000001</v>
      </c>
      <c r="E91" s="2758">
        <v>1</v>
      </c>
    </row>
    <row r="92" spans="2:5">
      <c r="B92" s="2694" t="s">
        <v>5</v>
      </c>
      <c r="C92" s="2695" t="s">
        <v>87</v>
      </c>
      <c r="D92" s="2762">
        <v>1226011.1200000001</v>
      </c>
      <c r="E92" s="2763">
        <v>1</v>
      </c>
    </row>
    <row r="93" spans="2:5">
      <c r="B93" s="2694" t="s">
        <v>7</v>
      </c>
      <c r="C93" s="2695" t="s">
        <v>88</v>
      </c>
      <c r="D93" s="2762">
        <v>0</v>
      </c>
      <c r="E93" s="2763">
        <v>0</v>
      </c>
    </row>
    <row r="94" spans="2:5" ht="13.5" thickBot="1">
      <c r="B94" s="2696" t="s">
        <v>9</v>
      </c>
      <c r="C94" s="2697" t="s">
        <v>89</v>
      </c>
      <c r="D94" s="2725">
        <v>0</v>
      </c>
      <c r="E94" s="2726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57031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111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33950799.82</v>
      </c>
      <c r="E9" s="23">
        <f>E10+E11+E12+E13</f>
        <v>42042711.029999994</v>
      </c>
    </row>
    <row r="10" spans="2:5">
      <c r="B10" s="14" t="s">
        <v>5</v>
      </c>
      <c r="C10" s="93" t="s">
        <v>6</v>
      </c>
      <c r="D10" s="175">
        <f>33540685.53+232349.05</f>
        <v>33773034.579999998</v>
      </c>
      <c r="E10" s="226">
        <f>41349627.79+544204.05</f>
        <v>41893831.839999996</v>
      </c>
    </row>
    <row r="11" spans="2:5">
      <c r="B11" s="14" t="s">
        <v>7</v>
      </c>
      <c r="C11" s="93" t="s">
        <v>8</v>
      </c>
      <c r="D11" s="175">
        <v>4.0199999999999996</v>
      </c>
      <c r="E11" s="226">
        <v>3.51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177761.22</v>
      </c>
      <c r="E13" s="226">
        <f>E14</f>
        <v>148875.68</v>
      </c>
    </row>
    <row r="14" spans="2:5">
      <c r="B14" s="14" t="s">
        <v>13</v>
      </c>
      <c r="C14" s="93" t="s">
        <v>14</v>
      </c>
      <c r="D14" s="175">
        <v>177761.22</v>
      </c>
      <c r="E14" s="226">
        <v>148875.68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66240.5</v>
      </c>
      <c r="E16" s="23">
        <f>E17+E18+E19</f>
        <v>78032.929999999993</v>
      </c>
    </row>
    <row r="17" spans="2:9">
      <c r="B17" s="14" t="s">
        <v>5</v>
      </c>
      <c r="C17" s="93" t="s">
        <v>14</v>
      </c>
      <c r="D17" s="176">
        <v>66240.5</v>
      </c>
      <c r="E17" s="227">
        <v>78032.929999999993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33884559.32</v>
      </c>
      <c r="E20" s="229">
        <f>E9-E16</f>
        <v>41964678.099999994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95">
        <v>33957761.829999998</v>
      </c>
      <c r="E24" s="23">
        <f>D20</f>
        <v>33884559.32</v>
      </c>
      <c r="I24" s="236"/>
    </row>
    <row r="25" spans="2:9">
      <c r="B25" s="21" t="s">
        <v>25</v>
      </c>
      <c r="C25" s="22" t="s">
        <v>26</v>
      </c>
      <c r="D25" s="95">
        <v>5169792.09</v>
      </c>
      <c r="E25" s="110">
        <v>6758776.6299999999</v>
      </c>
      <c r="F25" s="105"/>
      <c r="G25" s="92"/>
      <c r="I25" s="236"/>
    </row>
    <row r="26" spans="2:9">
      <c r="B26" s="24" t="s">
        <v>27</v>
      </c>
      <c r="C26" s="25" t="s">
        <v>28</v>
      </c>
      <c r="D26" s="96">
        <v>17197403.32</v>
      </c>
      <c r="E26" s="111">
        <v>15609540.280000001</v>
      </c>
      <c r="F26" s="105"/>
      <c r="I26" s="236"/>
    </row>
    <row r="27" spans="2:9">
      <c r="B27" s="26" t="s">
        <v>5</v>
      </c>
      <c r="C27" s="15" t="s">
        <v>29</v>
      </c>
      <c r="D27" s="175">
        <v>11811443.4</v>
      </c>
      <c r="E27" s="231">
        <v>11948613.9</v>
      </c>
      <c r="F27" s="105"/>
      <c r="I27" s="236"/>
    </row>
    <row r="28" spans="2:9">
      <c r="B28" s="26" t="s">
        <v>7</v>
      </c>
      <c r="C28" s="15" t="s">
        <v>30</v>
      </c>
      <c r="D28" s="175"/>
      <c r="E28" s="231"/>
      <c r="F28" s="105"/>
      <c r="I28" s="236"/>
    </row>
    <row r="29" spans="2:9">
      <c r="B29" s="26" t="s">
        <v>9</v>
      </c>
      <c r="C29" s="15" t="s">
        <v>31</v>
      </c>
      <c r="D29" s="175">
        <v>5385959.9199999999</v>
      </c>
      <c r="E29" s="231">
        <v>3660926.38</v>
      </c>
      <c r="F29" s="105"/>
      <c r="I29" s="236"/>
    </row>
    <row r="30" spans="2:9">
      <c r="B30" s="24" t="s">
        <v>32</v>
      </c>
      <c r="C30" s="27" t="s">
        <v>33</v>
      </c>
      <c r="D30" s="96">
        <v>12027611.23</v>
      </c>
      <c r="E30" s="111">
        <v>8850763.6500000004</v>
      </c>
      <c r="F30" s="105"/>
      <c r="I30" s="236"/>
    </row>
    <row r="31" spans="2:9">
      <c r="B31" s="26" t="s">
        <v>5</v>
      </c>
      <c r="C31" s="15" t="s">
        <v>34</v>
      </c>
      <c r="D31" s="175">
        <v>5279196.58</v>
      </c>
      <c r="E31" s="231">
        <v>5285020.5</v>
      </c>
      <c r="F31" s="105"/>
      <c r="I31" s="236"/>
    </row>
    <row r="32" spans="2:9">
      <c r="B32" s="26" t="s">
        <v>7</v>
      </c>
      <c r="C32" s="15" t="s">
        <v>35</v>
      </c>
      <c r="D32" s="175"/>
      <c r="E32" s="231"/>
      <c r="F32" s="105"/>
      <c r="I32" s="236"/>
    </row>
    <row r="33" spans="2:9">
      <c r="B33" s="26" t="s">
        <v>9</v>
      </c>
      <c r="C33" s="15" t="s">
        <v>36</v>
      </c>
      <c r="D33" s="175">
        <v>2048862.13</v>
      </c>
      <c r="E33" s="231">
        <v>1640160.37</v>
      </c>
      <c r="F33" s="105"/>
      <c r="I33" s="236"/>
    </row>
    <row r="34" spans="2:9">
      <c r="B34" s="26" t="s">
        <v>11</v>
      </c>
      <c r="C34" s="15" t="s">
        <v>37</v>
      </c>
      <c r="D34" s="175"/>
      <c r="E34" s="231"/>
      <c r="F34" s="105"/>
      <c r="I34" s="236"/>
    </row>
    <row r="35" spans="2:9" ht="25.5">
      <c r="B35" s="26" t="s">
        <v>38</v>
      </c>
      <c r="C35" s="15" t="s">
        <v>39</v>
      </c>
      <c r="D35" s="175"/>
      <c r="E35" s="231"/>
      <c r="F35" s="105"/>
      <c r="I35" s="236"/>
    </row>
    <row r="36" spans="2:9">
      <c r="B36" s="26" t="s">
        <v>40</v>
      </c>
      <c r="C36" s="15" t="s">
        <v>41</v>
      </c>
      <c r="D36" s="175"/>
      <c r="E36" s="231"/>
      <c r="F36" s="105"/>
      <c r="I36" s="236"/>
    </row>
    <row r="37" spans="2:9" ht="13.5" thickBot="1">
      <c r="B37" s="28" t="s">
        <v>42</v>
      </c>
      <c r="C37" s="29" t="s">
        <v>43</v>
      </c>
      <c r="D37" s="175">
        <v>4699552.5199999996</v>
      </c>
      <c r="E37" s="231">
        <v>1925582.78</v>
      </c>
      <c r="F37" s="105"/>
      <c r="I37" s="236"/>
    </row>
    <row r="38" spans="2:9">
      <c r="B38" s="21" t="s">
        <v>44</v>
      </c>
      <c r="C38" s="22" t="s">
        <v>45</v>
      </c>
      <c r="D38" s="95">
        <v>-5242994.5999999996</v>
      </c>
      <c r="E38" s="23">
        <v>1321342.1499999999</v>
      </c>
    </row>
    <row r="39" spans="2:9" ht="13.5" thickBot="1">
      <c r="B39" s="30" t="s">
        <v>46</v>
      </c>
      <c r="C39" s="31" t="s">
        <v>47</v>
      </c>
      <c r="D39" s="97">
        <v>33884559.32</v>
      </c>
      <c r="E39" s="242">
        <f>E24+E25+E38</f>
        <v>41964678.100000001</v>
      </c>
      <c r="F39" s="105"/>
    </row>
    <row r="40" spans="2:9" ht="13.5" thickBot="1">
      <c r="B40" s="32"/>
      <c r="C40" s="33"/>
      <c r="D40" s="2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60">
        <v>2678704.8846</v>
      </c>
      <c r="E44" s="144">
        <v>3087874.1924000001</v>
      </c>
    </row>
    <row r="45" spans="2:9" ht="13.5" thickBot="1">
      <c r="B45" s="41" t="s">
        <v>7</v>
      </c>
      <c r="C45" s="49" t="s">
        <v>52</v>
      </c>
      <c r="D45" s="143">
        <v>3087874.1924000001</v>
      </c>
      <c r="E45" s="148">
        <v>3654172.2042999999</v>
      </c>
    </row>
    <row r="46" spans="2:9">
      <c r="B46" s="36" t="s">
        <v>32</v>
      </c>
      <c r="C46" s="47" t="s">
        <v>53</v>
      </c>
      <c r="D46" s="192"/>
      <c r="E46" s="149"/>
    </row>
    <row r="47" spans="2:9">
      <c r="B47" s="39" t="s">
        <v>5</v>
      </c>
      <c r="C47" s="48" t="s">
        <v>51</v>
      </c>
      <c r="D47" s="160">
        <v>12.6769</v>
      </c>
      <c r="E47" s="150">
        <v>10.9734261205971</v>
      </c>
    </row>
    <row r="48" spans="2:9">
      <c r="B48" s="39" t="s">
        <v>7</v>
      </c>
      <c r="C48" s="48" t="s">
        <v>54</v>
      </c>
      <c r="D48" s="160">
        <v>10.9322</v>
      </c>
      <c r="E48" s="154">
        <v>10.7433</v>
      </c>
    </row>
    <row r="49" spans="2:5">
      <c r="B49" s="39" t="s">
        <v>9</v>
      </c>
      <c r="C49" s="48" t="s">
        <v>55</v>
      </c>
      <c r="D49" s="160">
        <v>13.164099999999999</v>
      </c>
      <c r="E49" s="154">
        <v>12.7448</v>
      </c>
    </row>
    <row r="50" spans="2:5" ht="13.5" thickBot="1">
      <c r="B50" s="41" t="s">
        <v>11</v>
      </c>
      <c r="C50" s="49" t="s">
        <v>52</v>
      </c>
      <c r="D50" s="143">
        <v>10.9734261205971</v>
      </c>
      <c r="E50" s="152">
        <v>11.484045018627899</v>
      </c>
    </row>
    <row r="51" spans="2:5" ht="13.5" thickBot="1">
      <c r="B51" s="32"/>
      <c r="C51" s="33"/>
      <c r="D51" s="153"/>
      <c r="E51" s="153"/>
    </row>
    <row r="52" spans="2:5" ht="16.5" thickBot="1">
      <c r="B52" s="520"/>
      <c r="C52" s="521" t="s">
        <v>56</v>
      </c>
      <c r="D52" s="522"/>
      <c r="E52" s="512"/>
    </row>
    <row r="53" spans="2:5" ht="23.25" customHeight="1" thickBot="1">
      <c r="B53" s="6368" t="s">
        <v>57</v>
      </c>
      <c r="C53" s="6369"/>
      <c r="D53" s="523" t="s">
        <v>58</v>
      </c>
      <c r="E53" s="524" t="s">
        <v>59</v>
      </c>
    </row>
    <row r="54" spans="2:5" ht="13.5" thickBot="1">
      <c r="B54" s="525" t="s">
        <v>27</v>
      </c>
      <c r="C54" s="514" t="s">
        <v>60</v>
      </c>
      <c r="D54" s="549">
        <v>41893831.839999996</v>
      </c>
      <c r="E54" s="550">
        <v>0.99831176448366477</v>
      </c>
    </row>
    <row r="55" spans="2:5" ht="25.5">
      <c r="B55" s="527" t="s">
        <v>5</v>
      </c>
      <c r="C55" s="528" t="s">
        <v>61</v>
      </c>
      <c r="D55" s="539">
        <v>0</v>
      </c>
      <c r="E55" s="540">
        <v>0</v>
      </c>
    </row>
    <row r="56" spans="2:5">
      <c r="B56" s="516" t="s">
        <v>268</v>
      </c>
      <c r="C56" s="245" t="s">
        <v>269</v>
      </c>
      <c r="D56" s="541">
        <v>0</v>
      </c>
      <c r="E56" s="542">
        <v>0</v>
      </c>
    </row>
    <row r="57" spans="2:5">
      <c r="B57" s="246" t="s">
        <v>270</v>
      </c>
      <c r="C57" s="245" t="s">
        <v>271</v>
      </c>
      <c r="D57" s="541">
        <v>0</v>
      </c>
      <c r="E57" s="542">
        <v>0</v>
      </c>
    </row>
    <row r="58" spans="2:5">
      <c r="B58" s="246" t="s">
        <v>272</v>
      </c>
      <c r="C58" s="245" t="s">
        <v>273</v>
      </c>
      <c r="D58" s="247">
        <v>0</v>
      </c>
      <c r="E58" s="542">
        <v>0</v>
      </c>
    </row>
    <row r="59" spans="2:5" ht="25.5">
      <c r="B59" s="516" t="s">
        <v>7</v>
      </c>
      <c r="C59" s="517" t="s">
        <v>62</v>
      </c>
      <c r="D59" s="541">
        <v>0</v>
      </c>
      <c r="E59" s="542">
        <v>0</v>
      </c>
    </row>
    <row r="60" spans="2:5">
      <c r="B60" s="516" t="s">
        <v>9</v>
      </c>
      <c r="C60" s="517" t="s">
        <v>63</v>
      </c>
      <c r="D60" s="541">
        <v>0</v>
      </c>
      <c r="E60" s="542">
        <v>0</v>
      </c>
    </row>
    <row r="61" spans="2:5" ht="24" customHeight="1">
      <c r="B61" s="516" t="s">
        <v>274</v>
      </c>
      <c r="C61" s="517" t="s">
        <v>275</v>
      </c>
      <c r="D61" s="541">
        <v>0</v>
      </c>
      <c r="E61" s="542">
        <v>0</v>
      </c>
    </row>
    <row r="62" spans="2:5">
      <c r="B62" s="516" t="s">
        <v>276</v>
      </c>
      <c r="C62" s="517" t="s">
        <v>16</v>
      </c>
      <c r="D62" s="541">
        <v>0</v>
      </c>
      <c r="E62" s="542">
        <v>0</v>
      </c>
    </row>
    <row r="63" spans="2:5">
      <c r="B63" s="516" t="s">
        <v>11</v>
      </c>
      <c r="C63" s="517" t="s">
        <v>64</v>
      </c>
      <c r="D63" s="541">
        <v>0</v>
      </c>
      <c r="E63" s="542">
        <v>0</v>
      </c>
    </row>
    <row r="64" spans="2:5">
      <c r="B64" s="516" t="s">
        <v>13</v>
      </c>
      <c r="C64" s="517" t="s">
        <v>275</v>
      </c>
      <c r="D64" s="541">
        <v>0</v>
      </c>
      <c r="E64" s="542">
        <v>0</v>
      </c>
    </row>
    <row r="65" spans="2:5">
      <c r="B65" s="516" t="s">
        <v>15</v>
      </c>
      <c r="C65" s="517" t="s">
        <v>16</v>
      </c>
      <c r="D65" s="541">
        <v>0</v>
      </c>
      <c r="E65" s="542">
        <v>0</v>
      </c>
    </row>
    <row r="66" spans="2:5">
      <c r="B66" s="516" t="s">
        <v>38</v>
      </c>
      <c r="C66" s="517" t="s">
        <v>65</v>
      </c>
      <c r="D66" s="541">
        <v>0</v>
      </c>
      <c r="E66" s="542">
        <v>0</v>
      </c>
    </row>
    <row r="67" spans="2:5">
      <c r="B67" s="529" t="s">
        <v>40</v>
      </c>
      <c r="C67" s="530" t="s">
        <v>66</v>
      </c>
      <c r="D67" s="551">
        <v>41349627.789999999</v>
      </c>
      <c r="E67" s="552">
        <v>0.98534361901849077</v>
      </c>
    </row>
    <row r="68" spans="2:5">
      <c r="B68" s="529" t="s">
        <v>277</v>
      </c>
      <c r="C68" s="530" t="s">
        <v>278</v>
      </c>
      <c r="D68" s="553">
        <v>41349627.789999999</v>
      </c>
      <c r="E68" s="554">
        <v>0.98534361901849077</v>
      </c>
    </row>
    <row r="69" spans="2:5">
      <c r="B69" s="529" t="s">
        <v>279</v>
      </c>
      <c r="C69" s="530" t="s">
        <v>280</v>
      </c>
      <c r="D69" s="543">
        <v>0</v>
      </c>
      <c r="E69" s="544">
        <v>0</v>
      </c>
    </row>
    <row r="70" spans="2:5">
      <c r="B70" s="529" t="s">
        <v>281</v>
      </c>
      <c r="C70" s="530" t="s">
        <v>282</v>
      </c>
      <c r="D70" s="543">
        <v>0</v>
      </c>
      <c r="E70" s="544">
        <v>0</v>
      </c>
    </row>
    <row r="71" spans="2:5">
      <c r="B71" s="529" t="s">
        <v>283</v>
      </c>
      <c r="C71" s="530" t="s">
        <v>284</v>
      </c>
      <c r="D71" s="543">
        <v>0</v>
      </c>
      <c r="E71" s="544">
        <v>0</v>
      </c>
    </row>
    <row r="72" spans="2:5" ht="25.5">
      <c r="B72" s="529" t="s">
        <v>42</v>
      </c>
      <c r="C72" s="530" t="s">
        <v>67</v>
      </c>
      <c r="D72" s="543">
        <v>0</v>
      </c>
      <c r="E72" s="544">
        <v>0</v>
      </c>
    </row>
    <row r="73" spans="2:5">
      <c r="B73" s="529" t="s">
        <v>285</v>
      </c>
      <c r="C73" s="530" t="s">
        <v>286</v>
      </c>
      <c r="D73" s="543">
        <v>0</v>
      </c>
      <c r="E73" s="544">
        <v>0</v>
      </c>
    </row>
    <row r="74" spans="2:5">
      <c r="B74" s="529" t="s">
        <v>287</v>
      </c>
      <c r="C74" s="530" t="s">
        <v>288</v>
      </c>
      <c r="D74" s="543">
        <v>0</v>
      </c>
      <c r="E74" s="544">
        <v>0</v>
      </c>
    </row>
    <row r="75" spans="2:5">
      <c r="B75" s="529" t="s">
        <v>289</v>
      </c>
      <c r="C75" s="530" t="s">
        <v>290</v>
      </c>
      <c r="D75" s="541">
        <v>0</v>
      </c>
      <c r="E75" s="544">
        <v>0</v>
      </c>
    </row>
    <row r="76" spans="2:5">
      <c r="B76" s="529" t="s">
        <v>291</v>
      </c>
      <c r="C76" s="530" t="s">
        <v>292</v>
      </c>
      <c r="D76" s="543">
        <v>0</v>
      </c>
      <c r="E76" s="544">
        <v>0</v>
      </c>
    </row>
    <row r="77" spans="2:5">
      <c r="B77" s="529" t="s">
        <v>293</v>
      </c>
      <c r="C77" s="530" t="s">
        <v>294</v>
      </c>
      <c r="D77" s="543">
        <v>0</v>
      </c>
      <c r="E77" s="544">
        <v>0</v>
      </c>
    </row>
    <row r="78" spans="2:5">
      <c r="B78" s="529" t="s">
        <v>68</v>
      </c>
      <c r="C78" s="530" t="s">
        <v>69</v>
      </c>
      <c r="D78" s="543">
        <v>0</v>
      </c>
      <c r="E78" s="544">
        <v>0</v>
      </c>
    </row>
    <row r="79" spans="2:5">
      <c r="B79" s="516" t="s">
        <v>70</v>
      </c>
      <c r="C79" s="517" t="s">
        <v>71</v>
      </c>
      <c r="D79" s="541">
        <v>0</v>
      </c>
      <c r="E79" s="542">
        <v>0</v>
      </c>
    </row>
    <row r="80" spans="2:5">
      <c r="B80" s="516" t="s">
        <v>295</v>
      </c>
      <c r="C80" s="517" t="s">
        <v>296</v>
      </c>
      <c r="D80" s="541">
        <v>0</v>
      </c>
      <c r="E80" s="542">
        <v>0</v>
      </c>
    </row>
    <row r="81" spans="2:5">
      <c r="B81" s="516" t="s">
        <v>297</v>
      </c>
      <c r="C81" s="517" t="s">
        <v>298</v>
      </c>
      <c r="D81" s="541">
        <v>0</v>
      </c>
      <c r="E81" s="542">
        <v>0</v>
      </c>
    </row>
    <row r="82" spans="2:5">
      <c r="B82" s="516" t="s">
        <v>299</v>
      </c>
      <c r="C82" s="517" t="s">
        <v>300</v>
      </c>
      <c r="D82" s="541">
        <v>0</v>
      </c>
      <c r="E82" s="542">
        <v>0</v>
      </c>
    </row>
    <row r="83" spans="2:5">
      <c r="B83" s="516" t="s">
        <v>301</v>
      </c>
      <c r="C83" s="517" t="s">
        <v>302</v>
      </c>
      <c r="D83" s="541">
        <v>0</v>
      </c>
      <c r="E83" s="542">
        <v>0</v>
      </c>
    </row>
    <row r="84" spans="2:5">
      <c r="B84" s="516" t="s">
        <v>72</v>
      </c>
      <c r="C84" s="517" t="s">
        <v>73</v>
      </c>
      <c r="D84" s="541">
        <v>0</v>
      </c>
      <c r="E84" s="542">
        <v>0</v>
      </c>
    </row>
    <row r="85" spans="2:5">
      <c r="B85" s="516" t="s">
        <v>74</v>
      </c>
      <c r="C85" s="517" t="s">
        <v>75</v>
      </c>
      <c r="D85" s="555">
        <v>544204.05000000005</v>
      </c>
      <c r="E85" s="556">
        <v>1.2968145465173964E-2</v>
      </c>
    </row>
    <row r="86" spans="2:5" ht="13.5" thickBot="1">
      <c r="B86" s="531" t="s">
        <v>76</v>
      </c>
      <c r="C86" s="532" t="s">
        <v>77</v>
      </c>
      <c r="D86" s="545">
        <v>0</v>
      </c>
      <c r="E86" s="546">
        <v>0</v>
      </c>
    </row>
    <row r="87" spans="2:5" ht="26.25" thickBot="1">
      <c r="B87" s="533" t="s">
        <v>32</v>
      </c>
      <c r="C87" s="534" t="s">
        <v>78</v>
      </c>
      <c r="D87" s="535">
        <v>0</v>
      </c>
      <c r="E87" s="536">
        <v>0</v>
      </c>
    </row>
    <row r="88" spans="2:5" ht="13.5" thickBot="1">
      <c r="B88" s="513" t="s">
        <v>79</v>
      </c>
      <c r="C88" s="514" t="s">
        <v>80</v>
      </c>
      <c r="D88" s="560">
        <v>3.51</v>
      </c>
      <c r="E88" s="583">
        <v>8.3641771101778095E-8</v>
      </c>
    </row>
    <row r="89" spans="2:5" ht="13.5" thickBot="1">
      <c r="B89" s="513" t="s">
        <v>81</v>
      </c>
      <c r="C89" s="514" t="s">
        <v>82</v>
      </c>
      <c r="D89" s="560">
        <v>148875.68</v>
      </c>
      <c r="E89" s="571">
        <v>3.5476426066044344E-3</v>
      </c>
    </row>
    <row r="90" spans="2:5" ht="13.5" thickBot="1">
      <c r="B90" s="513" t="s">
        <v>83</v>
      </c>
      <c r="C90" s="514" t="s">
        <v>84</v>
      </c>
      <c r="D90" s="560">
        <v>78032.929999999993</v>
      </c>
      <c r="E90" s="571">
        <v>1.8594907320401918E-3</v>
      </c>
    </row>
    <row r="91" spans="2:5">
      <c r="B91" s="513" t="s">
        <v>85</v>
      </c>
      <c r="C91" s="514" t="s">
        <v>86</v>
      </c>
      <c r="D91" s="560">
        <v>41964678.099999994</v>
      </c>
      <c r="E91" s="582">
        <v>0.99999991635822894</v>
      </c>
    </row>
    <row r="92" spans="2:5">
      <c r="B92" s="516" t="s">
        <v>5</v>
      </c>
      <c r="C92" s="517" t="s">
        <v>87</v>
      </c>
      <c r="D92" s="586">
        <v>41964678.099999994</v>
      </c>
      <c r="E92" s="587">
        <v>0.99999991635822894</v>
      </c>
    </row>
    <row r="93" spans="2:5">
      <c r="B93" s="516" t="s">
        <v>7</v>
      </c>
      <c r="C93" s="517" t="s">
        <v>88</v>
      </c>
      <c r="D93" s="541">
        <v>0</v>
      </c>
      <c r="E93" s="542">
        <v>0</v>
      </c>
    </row>
    <row r="94" spans="2:5" ht="13.5" thickBot="1">
      <c r="B94" s="518" t="s">
        <v>9</v>
      </c>
      <c r="C94" s="519" t="s">
        <v>89</v>
      </c>
      <c r="D94" s="547">
        <v>0</v>
      </c>
      <c r="E94" s="548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dimension ref="A1:G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159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195445.45</v>
      </c>
      <c r="E9" s="23">
        <f>E10+E11+E12+E13</f>
        <v>231061.05</v>
      </c>
    </row>
    <row r="10" spans="2:5">
      <c r="B10" s="14" t="s">
        <v>5</v>
      </c>
      <c r="C10" s="93" t="s">
        <v>6</v>
      </c>
      <c r="D10" s="175">
        <v>195445.45</v>
      </c>
      <c r="E10" s="226">
        <v>231061.05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195445.45</v>
      </c>
      <c r="E20" s="229">
        <f>E9-E16</f>
        <v>231061.05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28512.97</v>
      </c>
      <c r="E24" s="23">
        <f>D20</f>
        <v>195445.45</v>
      </c>
    </row>
    <row r="25" spans="2:7">
      <c r="B25" s="21" t="s">
        <v>25</v>
      </c>
      <c r="C25" s="22" t="s">
        <v>26</v>
      </c>
      <c r="D25" s="95">
        <v>176217.25999999998</v>
      </c>
      <c r="E25" s="110">
        <v>63385.08</v>
      </c>
      <c r="F25" s="50"/>
      <c r="G25" s="92"/>
    </row>
    <row r="26" spans="2:7">
      <c r="B26" s="24" t="s">
        <v>27</v>
      </c>
      <c r="C26" s="25" t="s">
        <v>28</v>
      </c>
      <c r="D26" s="96">
        <v>186657.99</v>
      </c>
      <c r="E26" s="111">
        <v>95076.42</v>
      </c>
      <c r="F26" s="50"/>
    </row>
    <row r="27" spans="2:7">
      <c r="B27" s="26" t="s">
        <v>5</v>
      </c>
      <c r="C27" s="15" t="s">
        <v>29</v>
      </c>
      <c r="D27" s="175">
        <v>186657.99</v>
      </c>
      <c r="E27" s="231">
        <v>94690.99</v>
      </c>
      <c r="F27" s="50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385.43</v>
      </c>
    </row>
    <row r="30" spans="2:7">
      <c r="B30" s="24" t="s">
        <v>32</v>
      </c>
      <c r="C30" s="27" t="s">
        <v>33</v>
      </c>
      <c r="D30" s="96">
        <v>10440.73</v>
      </c>
      <c r="E30" s="111">
        <v>31691.34</v>
      </c>
    </row>
    <row r="31" spans="2:7">
      <c r="B31" s="26" t="s">
        <v>5</v>
      </c>
      <c r="C31" s="15" t="s">
        <v>34</v>
      </c>
      <c r="D31" s="175">
        <v>179.07</v>
      </c>
      <c r="E31" s="231">
        <v>12106.76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202.06</v>
      </c>
      <c r="E33" s="231">
        <v>397.83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3131.44</v>
      </c>
      <c r="E35" s="231">
        <v>3869.07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6928.16</v>
      </c>
      <c r="E37" s="231">
        <v>15317.68</v>
      </c>
    </row>
    <row r="38" spans="2:6">
      <c r="B38" s="21" t="s">
        <v>44</v>
      </c>
      <c r="C38" s="22" t="s">
        <v>45</v>
      </c>
      <c r="D38" s="95">
        <v>-9284.7800000000007</v>
      </c>
      <c r="E38" s="23">
        <v>-27769.48</v>
      </c>
    </row>
    <row r="39" spans="2:6" ht="13.5" thickBot="1">
      <c r="B39" s="30" t="s">
        <v>46</v>
      </c>
      <c r="C39" s="31" t="s">
        <v>47</v>
      </c>
      <c r="D39" s="97">
        <v>195445.44999999998</v>
      </c>
      <c r="E39" s="242">
        <f>E24+E25+E38</f>
        <v>231061.05000000002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110.967</v>
      </c>
      <c r="E44" s="144">
        <v>799.46600000000001</v>
      </c>
    </row>
    <row r="45" spans="2:6" ht="13.5" thickBot="1">
      <c r="B45" s="41" t="s">
        <v>7</v>
      </c>
      <c r="C45" s="49" t="s">
        <v>52</v>
      </c>
      <c r="D45" s="143">
        <v>799.46600000000001</v>
      </c>
      <c r="E45" s="148">
        <v>1070.173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256.95</v>
      </c>
      <c r="E47" s="150">
        <v>244.47</v>
      </c>
    </row>
    <row r="48" spans="2:6">
      <c r="B48" s="39" t="s">
        <v>7</v>
      </c>
      <c r="C48" s="48" t="s">
        <v>54</v>
      </c>
      <c r="D48" s="160">
        <v>239.52</v>
      </c>
      <c r="E48" s="154">
        <v>212.66</v>
      </c>
    </row>
    <row r="49" spans="2:5">
      <c r="B49" s="39" t="s">
        <v>9</v>
      </c>
      <c r="C49" s="48" t="s">
        <v>55</v>
      </c>
      <c r="D49" s="160">
        <v>263.37</v>
      </c>
      <c r="E49" s="154">
        <v>259.06</v>
      </c>
    </row>
    <row r="50" spans="2:5" ht="13.5" thickBot="1">
      <c r="B50" s="41" t="s">
        <v>11</v>
      </c>
      <c r="C50" s="49" t="s">
        <v>52</v>
      </c>
      <c r="D50" s="143">
        <v>244.47</v>
      </c>
      <c r="E50" s="152">
        <v>215.91</v>
      </c>
    </row>
    <row r="51" spans="2:5" ht="13.5" thickBot="1">
      <c r="B51" s="32"/>
      <c r="C51" s="33"/>
      <c r="D51" s="153"/>
      <c r="E51" s="153"/>
    </row>
    <row r="52" spans="2:5" ht="16.5" thickBot="1">
      <c r="B52" s="2741"/>
      <c r="C52" s="2742" t="s">
        <v>56</v>
      </c>
      <c r="D52" s="2743"/>
      <c r="E52" s="2733"/>
    </row>
    <row r="53" spans="2:5" ht="23.25" customHeight="1" thickBot="1">
      <c r="B53" s="6368" t="s">
        <v>57</v>
      </c>
      <c r="C53" s="6369"/>
      <c r="D53" s="2744" t="s">
        <v>58</v>
      </c>
      <c r="E53" s="2745" t="s">
        <v>59</v>
      </c>
    </row>
    <row r="54" spans="2:5" ht="13.5" thickBot="1">
      <c r="B54" s="2746" t="s">
        <v>27</v>
      </c>
      <c r="C54" s="2735" t="s">
        <v>60</v>
      </c>
      <c r="D54" s="2770">
        <v>231061.05</v>
      </c>
      <c r="E54" s="2771">
        <v>1</v>
      </c>
    </row>
    <row r="55" spans="2:5" ht="25.5">
      <c r="B55" s="2748" t="s">
        <v>5</v>
      </c>
      <c r="C55" s="2749" t="s">
        <v>61</v>
      </c>
      <c r="D55" s="2760">
        <v>0</v>
      </c>
      <c r="E55" s="2761">
        <v>0</v>
      </c>
    </row>
    <row r="56" spans="2:5">
      <c r="B56" s="2737" t="s">
        <v>268</v>
      </c>
      <c r="C56" s="245" t="s">
        <v>269</v>
      </c>
      <c r="D56" s="2762">
        <v>0</v>
      </c>
      <c r="E56" s="2763">
        <v>0</v>
      </c>
    </row>
    <row r="57" spans="2:5">
      <c r="B57" s="246" t="s">
        <v>270</v>
      </c>
      <c r="C57" s="245" t="s">
        <v>271</v>
      </c>
      <c r="D57" s="2762">
        <v>0</v>
      </c>
      <c r="E57" s="2763">
        <v>0</v>
      </c>
    </row>
    <row r="58" spans="2:5">
      <c r="B58" s="246" t="s">
        <v>272</v>
      </c>
      <c r="C58" s="245" t="s">
        <v>273</v>
      </c>
      <c r="D58" s="247">
        <v>0</v>
      </c>
      <c r="E58" s="2763">
        <v>0</v>
      </c>
    </row>
    <row r="59" spans="2:5" ht="25.5">
      <c r="B59" s="2737" t="s">
        <v>7</v>
      </c>
      <c r="C59" s="2738" t="s">
        <v>62</v>
      </c>
      <c r="D59" s="2762">
        <v>0</v>
      </c>
      <c r="E59" s="2763">
        <v>0</v>
      </c>
    </row>
    <row r="60" spans="2:5">
      <c r="B60" s="2737" t="s">
        <v>9</v>
      </c>
      <c r="C60" s="2738" t="s">
        <v>63</v>
      </c>
      <c r="D60" s="2762">
        <v>0</v>
      </c>
      <c r="E60" s="2763">
        <v>0</v>
      </c>
    </row>
    <row r="61" spans="2:5" ht="24" customHeight="1">
      <c r="B61" s="2737" t="s">
        <v>274</v>
      </c>
      <c r="C61" s="2738" t="s">
        <v>275</v>
      </c>
      <c r="D61" s="2762">
        <v>0</v>
      </c>
      <c r="E61" s="2763">
        <v>0</v>
      </c>
    </row>
    <row r="62" spans="2:5">
      <c r="B62" s="2737" t="s">
        <v>276</v>
      </c>
      <c r="C62" s="2738" t="s">
        <v>16</v>
      </c>
      <c r="D62" s="2762">
        <v>0</v>
      </c>
      <c r="E62" s="2763">
        <v>0</v>
      </c>
    </row>
    <row r="63" spans="2:5">
      <c r="B63" s="2737" t="s">
        <v>11</v>
      </c>
      <c r="C63" s="2738" t="s">
        <v>64</v>
      </c>
      <c r="D63" s="2762">
        <v>0</v>
      </c>
      <c r="E63" s="2763">
        <v>0</v>
      </c>
    </row>
    <row r="64" spans="2:5">
      <c r="B64" s="2737" t="s">
        <v>13</v>
      </c>
      <c r="C64" s="2738" t="s">
        <v>275</v>
      </c>
      <c r="D64" s="2762">
        <v>0</v>
      </c>
      <c r="E64" s="2763">
        <v>0</v>
      </c>
    </row>
    <row r="65" spans="2:5">
      <c r="B65" s="2737" t="s">
        <v>15</v>
      </c>
      <c r="C65" s="2738" t="s">
        <v>16</v>
      </c>
      <c r="D65" s="2762">
        <v>0</v>
      </c>
      <c r="E65" s="2763">
        <v>0</v>
      </c>
    </row>
    <row r="66" spans="2:5">
      <c r="B66" s="2737" t="s">
        <v>38</v>
      </c>
      <c r="C66" s="2738" t="s">
        <v>65</v>
      </c>
      <c r="D66" s="2762">
        <v>0</v>
      </c>
      <c r="E66" s="2763">
        <v>0</v>
      </c>
    </row>
    <row r="67" spans="2:5">
      <c r="B67" s="2750" t="s">
        <v>40</v>
      </c>
      <c r="C67" s="2751" t="s">
        <v>66</v>
      </c>
      <c r="D67" s="2772">
        <v>231061.05</v>
      </c>
      <c r="E67" s="2773">
        <v>1</v>
      </c>
    </row>
    <row r="68" spans="2:5">
      <c r="B68" s="2750" t="s">
        <v>277</v>
      </c>
      <c r="C68" s="2751" t="s">
        <v>278</v>
      </c>
      <c r="D68" s="2774">
        <v>231061.05</v>
      </c>
      <c r="E68" s="2775">
        <v>1</v>
      </c>
    </row>
    <row r="69" spans="2:5">
      <c r="B69" s="2750" t="s">
        <v>279</v>
      </c>
      <c r="C69" s="2751" t="s">
        <v>280</v>
      </c>
      <c r="D69" s="2764">
        <v>0</v>
      </c>
      <c r="E69" s="2765">
        <v>0</v>
      </c>
    </row>
    <row r="70" spans="2:5">
      <c r="B70" s="2750" t="s">
        <v>281</v>
      </c>
      <c r="C70" s="2751" t="s">
        <v>282</v>
      </c>
      <c r="D70" s="2764">
        <v>0</v>
      </c>
      <c r="E70" s="2765">
        <v>0</v>
      </c>
    </row>
    <row r="71" spans="2:5">
      <c r="B71" s="2750" t="s">
        <v>283</v>
      </c>
      <c r="C71" s="2751" t="s">
        <v>284</v>
      </c>
      <c r="D71" s="2764">
        <v>0</v>
      </c>
      <c r="E71" s="2765">
        <v>0</v>
      </c>
    </row>
    <row r="72" spans="2:5" ht="25.5">
      <c r="B72" s="2750" t="s">
        <v>42</v>
      </c>
      <c r="C72" s="2751" t="s">
        <v>67</v>
      </c>
      <c r="D72" s="2764">
        <v>0</v>
      </c>
      <c r="E72" s="2765">
        <v>0</v>
      </c>
    </row>
    <row r="73" spans="2:5">
      <c r="B73" s="2750" t="s">
        <v>285</v>
      </c>
      <c r="C73" s="2751" t="s">
        <v>286</v>
      </c>
      <c r="D73" s="2764">
        <v>0</v>
      </c>
      <c r="E73" s="2765">
        <v>0</v>
      </c>
    </row>
    <row r="74" spans="2:5">
      <c r="B74" s="2750" t="s">
        <v>287</v>
      </c>
      <c r="C74" s="2751" t="s">
        <v>288</v>
      </c>
      <c r="D74" s="2764">
        <v>0</v>
      </c>
      <c r="E74" s="2765">
        <v>0</v>
      </c>
    </row>
    <row r="75" spans="2:5">
      <c r="B75" s="2750" t="s">
        <v>289</v>
      </c>
      <c r="C75" s="2751" t="s">
        <v>290</v>
      </c>
      <c r="D75" s="2762">
        <v>0</v>
      </c>
      <c r="E75" s="2765">
        <v>0</v>
      </c>
    </row>
    <row r="76" spans="2:5">
      <c r="B76" s="2750" t="s">
        <v>291</v>
      </c>
      <c r="C76" s="2751" t="s">
        <v>292</v>
      </c>
      <c r="D76" s="2764">
        <v>0</v>
      </c>
      <c r="E76" s="2765">
        <v>0</v>
      </c>
    </row>
    <row r="77" spans="2:5">
      <c r="B77" s="2750" t="s">
        <v>293</v>
      </c>
      <c r="C77" s="2751" t="s">
        <v>294</v>
      </c>
      <c r="D77" s="2764">
        <v>0</v>
      </c>
      <c r="E77" s="2765">
        <v>0</v>
      </c>
    </row>
    <row r="78" spans="2:5">
      <c r="B78" s="2750" t="s">
        <v>68</v>
      </c>
      <c r="C78" s="2751" t="s">
        <v>69</v>
      </c>
      <c r="D78" s="2764">
        <v>0</v>
      </c>
      <c r="E78" s="2765">
        <v>0</v>
      </c>
    </row>
    <row r="79" spans="2:5">
      <c r="B79" s="2737" t="s">
        <v>70</v>
      </c>
      <c r="C79" s="2738" t="s">
        <v>71</v>
      </c>
      <c r="D79" s="2762">
        <v>0</v>
      </c>
      <c r="E79" s="2763">
        <v>0</v>
      </c>
    </row>
    <row r="80" spans="2:5">
      <c r="B80" s="2737" t="s">
        <v>295</v>
      </c>
      <c r="C80" s="2738" t="s">
        <v>296</v>
      </c>
      <c r="D80" s="2762">
        <v>0</v>
      </c>
      <c r="E80" s="2763">
        <v>0</v>
      </c>
    </row>
    <row r="81" spans="2:5">
      <c r="B81" s="2737" t="s">
        <v>297</v>
      </c>
      <c r="C81" s="2738" t="s">
        <v>298</v>
      </c>
      <c r="D81" s="2762">
        <v>0</v>
      </c>
      <c r="E81" s="2763">
        <v>0</v>
      </c>
    </row>
    <row r="82" spans="2:5">
      <c r="B82" s="2737" t="s">
        <v>299</v>
      </c>
      <c r="C82" s="2738" t="s">
        <v>300</v>
      </c>
      <c r="D82" s="2762">
        <v>0</v>
      </c>
      <c r="E82" s="2763">
        <v>0</v>
      </c>
    </row>
    <row r="83" spans="2:5">
      <c r="B83" s="2737" t="s">
        <v>301</v>
      </c>
      <c r="C83" s="2738" t="s">
        <v>302</v>
      </c>
      <c r="D83" s="2762">
        <v>0</v>
      </c>
      <c r="E83" s="2763">
        <v>0</v>
      </c>
    </row>
    <row r="84" spans="2:5">
      <c r="B84" s="2737" t="s">
        <v>72</v>
      </c>
      <c r="C84" s="2738" t="s">
        <v>73</v>
      </c>
      <c r="D84" s="2762">
        <v>0</v>
      </c>
      <c r="E84" s="2763">
        <v>0</v>
      </c>
    </row>
    <row r="85" spans="2:5">
      <c r="B85" s="2737" t="s">
        <v>74</v>
      </c>
      <c r="C85" s="2738" t="s">
        <v>75</v>
      </c>
      <c r="D85" s="2762">
        <v>0</v>
      </c>
      <c r="E85" s="2763">
        <v>0</v>
      </c>
    </row>
    <row r="86" spans="2:5" ht="13.5" thickBot="1">
      <c r="B86" s="2752" t="s">
        <v>76</v>
      </c>
      <c r="C86" s="2753" t="s">
        <v>77</v>
      </c>
      <c r="D86" s="2766">
        <v>0</v>
      </c>
      <c r="E86" s="2767">
        <v>0</v>
      </c>
    </row>
    <row r="87" spans="2:5" ht="26.25" thickBot="1">
      <c r="B87" s="2754" t="s">
        <v>32</v>
      </c>
      <c r="C87" s="2755" t="s">
        <v>78</v>
      </c>
      <c r="D87" s="2756">
        <v>0</v>
      </c>
      <c r="E87" s="2757">
        <v>0</v>
      </c>
    </row>
    <row r="88" spans="2:5" ht="13.5" thickBot="1">
      <c r="B88" s="2734" t="s">
        <v>79</v>
      </c>
      <c r="C88" s="2735" t="s">
        <v>80</v>
      </c>
      <c r="D88" s="2736">
        <v>0</v>
      </c>
      <c r="E88" s="2747">
        <v>0</v>
      </c>
    </row>
    <row r="89" spans="2:5" ht="13.5" thickBot="1">
      <c r="B89" s="2734" t="s">
        <v>81</v>
      </c>
      <c r="C89" s="2735" t="s">
        <v>82</v>
      </c>
      <c r="D89" s="2736">
        <v>0</v>
      </c>
      <c r="E89" s="2747">
        <v>0</v>
      </c>
    </row>
    <row r="90" spans="2:5" ht="13.5" thickBot="1">
      <c r="B90" s="2734" t="s">
        <v>83</v>
      </c>
      <c r="C90" s="2735" t="s">
        <v>84</v>
      </c>
      <c r="D90" s="2736">
        <v>0</v>
      </c>
      <c r="E90" s="2759">
        <v>0</v>
      </c>
    </row>
    <row r="91" spans="2:5">
      <c r="B91" s="2734" t="s">
        <v>85</v>
      </c>
      <c r="C91" s="2735" t="s">
        <v>86</v>
      </c>
      <c r="D91" s="2779">
        <v>231061.05</v>
      </c>
      <c r="E91" s="2800">
        <v>1</v>
      </c>
    </row>
    <row r="92" spans="2:5">
      <c r="B92" s="2737" t="s">
        <v>5</v>
      </c>
      <c r="C92" s="2738" t="s">
        <v>87</v>
      </c>
      <c r="D92" s="2803">
        <v>231061.05</v>
      </c>
      <c r="E92" s="2804">
        <v>1</v>
      </c>
    </row>
    <row r="93" spans="2:5">
      <c r="B93" s="2737" t="s">
        <v>7</v>
      </c>
      <c r="C93" s="2738" t="s">
        <v>88</v>
      </c>
      <c r="D93" s="2803">
        <v>0</v>
      </c>
      <c r="E93" s="2804">
        <v>0</v>
      </c>
    </row>
    <row r="94" spans="2:5" ht="13.5" thickBot="1">
      <c r="B94" s="2739" t="s">
        <v>9</v>
      </c>
      <c r="C94" s="2740" t="s">
        <v>89</v>
      </c>
      <c r="D94" s="2768">
        <v>0</v>
      </c>
      <c r="E94" s="2769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>
  <dimension ref="A1:H94"/>
  <sheetViews>
    <sheetView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12.28515625" style="43" customWidth="1"/>
    <col min="7" max="7" width="15" bestFit="1" customWidth="1"/>
  </cols>
  <sheetData>
    <row r="1" spans="2:8" ht="13.5" thickBot="1">
      <c r="B1" s="1"/>
      <c r="C1" s="1"/>
      <c r="D1" s="2"/>
      <c r="E1" s="2"/>
    </row>
    <row r="2" spans="2:8" ht="15.75">
      <c r="B2" s="6370" t="s">
        <v>304</v>
      </c>
      <c r="C2" s="6371"/>
      <c r="D2" s="6371"/>
      <c r="E2" s="6372"/>
    </row>
    <row r="3" spans="2:8" ht="15">
      <c r="B3" s="6373" t="s">
        <v>258</v>
      </c>
      <c r="C3" s="6374"/>
      <c r="D3" s="6374"/>
      <c r="E3" s="6375"/>
    </row>
    <row r="4" spans="2:8" ht="15.75">
      <c r="B4" s="6376" t="s">
        <v>0</v>
      </c>
      <c r="C4" s="6377"/>
      <c r="D4" s="6377"/>
      <c r="E4" s="6378"/>
    </row>
    <row r="5" spans="2:8" ht="21" thickBot="1">
      <c r="B5" s="6379" t="s">
        <v>99</v>
      </c>
      <c r="C5" s="6380"/>
      <c r="D5" s="6380"/>
      <c r="E5" s="6381"/>
    </row>
    <row r="6" spans="2:8" ht="13.5" thickBot="1">
      <c r="B6" s="3"/>
      <c r="C6" s="3"/>
      <c r="D6" s="2"/>
      <c r="E6" s="174"/>
    </row>
    <row r="7" spans="2:8" ht="16.5" thickBot="1">
      <c r="B7" s="4"/>
      <c r="C7" s="5" t="s">
        <v>1</v>
      </c>
      <c r="D7" s="6"/>
      <c r="E7" s="7"/>
    </row>
    <row r="8" spans="2:8" ht="13.5" thickBot="1">
      <c r="B8" s="8"/>
      <c r="C8" s="162" t="s">
        <v>2</v>
      </c>
      <c r="D8" s="98" t="s">
        <v>131</v>
      </c>
      <c r="E8" s="45" t="s">
        <v>259</v>
      </c>
    </row>
    <row r="9" spans="2:8">
      <c r="B9" s="12" t="s">
        <v>3</v>
      </c>
      <c r="C9" s="13" t="s">
        <v>4</v>
      </c>
      <c r="D9" s="95">
        <f>D10+D11+D12+D13</f>
        <v>26905724.010000002</v>
      </c>
      <c r="E9" s="23">
        <f>E10+E11+E12+E13</f>
        <v>27589233.719999999</v>
      </c>
    </row>
    <row r="10" spans="2:8">
      <c r="B10" s="14" t="s">
        <v>5</v>
      </c>
      <c r="C10" s="93" t="s">
        <v>6</v>
      </c>
      <c r="D10" s="175"/>
      <c r="E10" s="226"/>
    </row>
    <row r="11" spans="2:8">
      <c r="B11" s="14" t="s">
        <v>7</v>
      </c>
      <c r="C11" s="93" t="s">
        <v>8</v>
      </c>
      <c r="D11" s="175"/>
      <c r="E11" s="226"/>
      <c r="G11" s="6364"/>
      <c r="H11" s="6365"/>
    </row>
    <row r="12" spans="2:8" ht="25.5">
      <c r="B12" s="14" t="s">
        <v>9</v>
      </c>
      <c r="C12" s="93" t="s">
        <v>10</v>
      </c>
      <c r="D12" s="175">
        <v>26905724.010000002</v>
      </c>
      <c r="E12" s="226">
        <v>27589233.719999999</v>
      </c>
    </row>
    <row r="13" spans="2:8">
      <c r="B13" s="14" t="s">
        <v>11</v>
      </c>
      <c r="C13" s="93" t="s">
        <v>12</v>
      </c>
      <c r="D13" s="175"/>
      <c r="E13" s="226"/>
    </row>
    <row r="14" spans="2:8">
      <c r="B14" s="14" t="s">
        <v>13</v>
      </c>
      <c r="C14" s="93" t="s">
        <v>14</v>
      </c>
      <c r="D14" s="175"/>
      <c r="E14" s="226"/>
    </row>
    <row r="15" spans="2:8" ht="13.5" thickBot="1">
      <c r="B15" s="14" t="s">
        <v>15</v>
      </c>
      <c r="C15" s="93" t="s">
        <v>16</v>
      </c>
      <c r="D15" s="175"/>
      <c r="E15" s="226"/>
    </row>
    <row r="16" spans="2:8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26905724.010000002</v>
      </c>
      <c r="E20" s="229">
        <f>E9-E16</f>
        <v>27589233.719999999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12812024.85</v>
      </c>
      <c r="E24" s="23">
        <f>D20</f>
        <v>26905724.010000002</v>
      </c>
    </row>
    <row r="25" spans="2:7">
      <c r="B25" s="21" t="s">
        <v>25</v>
      </c>
      <c r="C25" s="22" t="s">
        <v>26</v>
      </c>
      <c r="D25" s="95">
        <v>3443121.06</v>
      </c>
      <c r="E25" s="110">
        <v>2056804.57</v>
      </c>
      <c r="F25" s="50"/>
      <c r="G25" s="92"/>
    </row>
    <row r="26" spans="2:7">
      <c r="B26" s="24" t="s">
        <v>27</v>
      </c>
      <c r="C26" s="25" t="s">
        <v>28</v>
      </c>
      <c r="D26" s="96">
        <v>4753430.26</v>
      </c>
      <c r="E26" s="111">
        <v>4393018.88</v>
      </c>
    </row>
    <row r="27" spans="2:7">
      <c r="B27" s="26" t="s">
        <v>5</v>
      </c>
      <c r="C27" s="15" t="s">
        <v>29</v>
      </c>
      <c r="D27" s="175">
        <v>4753430.26</v>
      </c>
      <c r="E27" s="231">
        <v>4393018.88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1310309.2</v>
      </c>
      <c r="E30" s="111">
        <v>2336214.31</v>
      </c>
    </row>
    <row r="31" spans="2:7">
      <c r="B31" s="26" t="s">
        <v>5</v>
      </c>
      <c r="C31" s="15" t="s">
        <v>34</v>
      </c>
      <c r="D31" s="175">
        <v>1310309.2</v>
      </c>
      <c r="E31" s="231">
        <v>2336214.31</v>
      </c>
    </row>
    <row r="32" spans="2:7">
      <c r="B32" s="26" t="s">
        <v>7</v>
      </c>
      <c r="C32" s="15" t="s">
        <v>35</v>
      </c>
      <c r="D32" s="175"/>
      <c r="E32" s="231"/>
    </row>
    <row r="33" spans="2:7">
      <c r="B33" s="26" t="s">
        <v>9</v>
      </c>
      <c r="C33" s="15" t="s">
        <v>36</v>
      </c>
      <c r="D33" s="175"/>
      <c r="E33" s="231"/>
    </row>
    <row r="34" spans="2:7">
      <c r="B34" s="26" t="s">
        <v>11</v>
      </c>
      <c r="C34" s="15" t="s">
        <v>37</v>
      </c>
      <c r="D34" s="175"/>
      <c r="E34" s="231"/>
    </row>
    <row r="35" spans="2:7" ht="25.5">
      <c r="B35" s="26" t="s">
        <v>38</v>
      </c>
      <c r="C35" s="15" t="s">
        <v>39</v>
      </c>
      <c r="D35" s="175"/>
      <c r="E35" s="231"/>
    </row>
    <row r="36" spans="2:7">
      <c r="B36" s="26" t="s">
        <v>40</v>
      </c>
      <c r="C36" s="15" t="s">
        <v>41</v>
      </c>
      <c r="D36" s="175"/>
      <c r="E36" s="231"/>
    </row>
    <row r="37" spans="2:7" ht="13.5" thickBot="1">
      <c r="B37" s="28" t="s">
        <v>42</v>
      </c>
      <c r="C37" s="29" t="s">
        <v>43</v>
      </c>
      <c r="D37" s="175"/>
      <c r="E37" s="231"/>
    </row>
    <row r="38" spans="2:7">
      <c r="B38" s="21" t="s">
        <v>44</v>
      </c>
      <c r="C38" s="22" t="s">
        <v>45</v>
      </c>
      <c r="D38" s="95">
        <f>10624466.86+26111.24</f>
        <v>10650578.1</v>
      </c>
      <c r="E38" s="23">
        <f>-1251124.94-122169.92</f>
        <v>-1373294.8599999999</v>
      </c>
    </row>
    <row r="39" spans="2:7" ht="13.5" thickBot="1">
      <c r="B39" s="30" t="s">
        <v>46</v>
      </c>
      <c r="C39" s="31" t="s">
        <v>47</v>
      </c>
      <c r="D39" s="97">
        <f>D24+D25+D38</f>
        <v>26905724.009999998</v>
      </c>
      <c r="E39" s="242">
        <f>E24+E25+E38</f>
        <v>27589233.720000003</v>
      </c>
      <c r="F39" s="99"/>
      <c r="G39" s="92"/>
    </row>
    <row r="40" spans="2:7" ht="13.5" thickBot="1">
      <c r="B40" s="32"/>
      <c r="C40" s="33"/>
      <c r="D40" s="2"/>
      <c r="E40" s="153"/>
    </row>
    <row r="41" spans="2:7" ht="16.5" thickBot="1">
      <c r="B41" s="4"/>
      <c r="C41" s="34" t="s">
        <v>48</v>
      </c>
      <c r="D41" s="6"/>
      <c r="E41" s="7"/>
    </row>
    <row r="42" spans="2:7" ht="13.5" thickBot="1">
      <c r="B42" s="8"/>
      <c r="C42" s="35" t="s">
        <v>49</v>
      </c>
      <c r="D42" s="10" t="s">
        <v>131</v>
      </c>
      <c r="E42" s="45" t="s">
        <v>259</v>
      </c>
    </row>
    <row r="43" spans="2:7">
      <c r="B43" s="36" t="s">
        <v>27</v>
      </c>
      <c r="C43" s="47" t="s">
        <v>50</v>
      </c>
      <c r="D43" s="38"/>
      <c r="E43" s="44"/>
    </row>
    <row r="44" spans="2:7">
      <c r="B44" s="39" t="s">
        <v>5</v>
      </c>
      <c r="C44" s="48" t="s">
        <v>51</v>
      </c>
      <c r="D44" s="160">
        <v>1369991.6436999999</v>
      </c>
      <c r="E44" s="144">
        <v>1663136.5404000001</v>
      </c>
    </row>
    <row r="45" spans="2:7" ht="13.5" thickBot="1">
      <c r="B45" s="41" t="s">
        <v>7</v>
      </c>
      <c r="C45" s="49" t="s">
        <v>52</v>
      </c>
      <c r="D45" s="143">
        <v>1663136.5404000001</v>
      </c>
      <c r="E45" s="148">
        <v>1788802.2483000001</v>
      </c>
    </row>
    <row r="46" spans="2:7">
      <c r="B46" s="36" t="s">
        <v>32</v>
      </c>
      <c r="C46" s="47" t="s">
        <v>53</v>
      </c>
      <c r="D46" s="192"/>
      <c r="E46" s="149"/>
    </row>
    <row r="47" spans="2:7">
      <c r="B47" s="39" t="s">
        <v>5</v>
      </c>
      <c r="C47" s="48" t="s">
        <v>51</v>
      </c>
      <c r="D47" s="160">
        <v>9.3519000000000005</v>
      </c>
      <c r="E47" s="150">
        <v>16.161999999999999</v>
      </c>
    </row>
    <row r="48" spans="2:7">
      <c r="B48" s="39" t="s">
        <v>7</v>
      </c>
      <c r="C48" s="48" t="s">
        <v>54</v>
      </c>
      <c r="D48" s="160">
        <v>8.3452000000000002</v>
      </c>
      <c r="E48" s="154">
        <v>14.7774</v>
      </c>
    </row>
    <row r="49" spans="2:5">
      <c r="B49" s="39" t="s">
        <v>9</v>
      </c>
      <c r="C49" s="48" t="s">
        <v>55</v>
      </c>
      <c r="D49" s="160">
        <v>16.177700000000002</v>
      </c>
      <c r="E49" s="154">
        <v>20.075500000000002</v>
      </c>
    </row>
    <row r="50" spans="2:5" ht="13.5" thickBot="1">
      <c r="B50" s="41" t="s">
        <v>11</v>
      </c>
      <c r="C50" s="49" t="s">
        <v>52</v>
      </c>
      <c r="D50" s="143">
        <v>16.177700000000002</v>
      </c>
      <c r="E50" s="152">
        <v>15.423299999999999</v>
      </c>
    </row>
    <row r="51" spans="2:5" ht="13.5" thickBot="1">
      <c r="B51" s="32"/>
      <c r="C51" s="33"/>
      <c r="D51" s="153"/>
      <c r="E51" s="153"/>
    </row>
    <row r="52" spans="2:5" ht="16.5" thickBot="1">
      <c r="B52" s="2784"/>
      <c r="C52" s="2785" t="s">
        <v>56</v>
      </c>
      <c r="D52" s="2786"/>
      <c r="E52" s="2776"/>
    </row>
    <row r="53" spans="2:5" ht="23.25" customHeight="1" thickBot="1">
      <c r="B53" s="6368" t="s">
        <v>57</v>
      </c>
      <c r="C53" s="6369"/>
      <c r="D53" s="2787" t="s">
        <v>58</v>
      </c>
      <c r="E53" s="2788" t="s">
        <v>59</v>
      </c>
    </row>
    <row r="54" spans="2:5" ht="13.5" thickBot="1">
      <c r="B54" s="2789" t="s">
        <v>27</v>
      </c>
      <c r="C54" s="2778" t="s">
        <v>60</v>
      </c>
      <c r="D54" s="2790">
        <v>0</v>
      </c>
      <c r="E54" s="2791">
        <v>0</v>
      </c>
    </row>
    <row r="55" spans="2:5" ht="25.5">
      <c r="B55" s="2792" t="s">
        <v>5</v>
      </c>
      <c r="C55" s="2793" t="s">
        <v>61</v>
      </c>
      <c r="D55" s="2801">
        <v>0</v>
      </c>
      <c r="E55" s="2802">
        <v>0</v>
      </c>
    </row>
    <row r="56" spans="2:5">
      <c r="B56" s="2780" t="s">
        <v>268</v>
      </c>
      <c r="C56" s="245" t="s">
        <v>269</v>
      </c>
      <c r="D56" s="2803">
        <v>0</v>
      </c>
      <c r="E56" s="2804">
        <v>0</v>
      </c>
    </row>
    <row r="57" spans="2:5">
      <c r="B57" s="246" t="s">
        <v>270</v>
      </c>
      <c r="C57" s="245" t="s">
        <v>271</v>
      </c>
      <c r="D57" s="2803">
        <v>0</v>
      </c>
      <c r="E57" s="2804">
        <v>0</v>
      </c>
    </row>
    <row r="58" spans="2:5">
      <c r="B58" s="246" t="s">
        <v>272</v>
      </c>
      <c r="C58" s="245" t="s">
        <v>273</v>
      </c>
      <c r="D58" s="247">
        <v>0</v>
      </c>
      <c r="E58" s="2804">
        <v>0</v>
      </c>
    </row>
    <row r="59" spans="2:5" ht="25.5">
      <c r="B59" s="2780" t="s">
        <v>7</v>
      </c>
      <c r="C59" s="2781" t="s">
        <v>62</v>
      </c>
      <c r="D59" s="2803">
        <v>0</v>
      </c>
      <c r="E59" s="2804">
        <v>0</v>
      </c>
    </row>
    <row r="60" spans="2:5">
      <c r="B60" s="2780" t="s">
        <v>9</v>
      </c>
      <c r="C60" s="2781" t="s">
        <v>63</v>
      </c>
      <c r="D60" s="2803">
        <v>0</v>
      </c>
      <c r="E60" s="2804">
        <v>0</v>
      </c>
    </row>
    <row r="61" spans="2:5" ht="24" customHeight="1">
      <c r="B61" s="2780" t="s">
        <v>274</v>
      </c>
      <c r="C61" s="2781" t="s">
        <v>275</v>
      </c>
      <c r="D61" s="2803">
        <v>0</v>
      </c>
      <c r="E61" s="2804">
        <v>0</v>
      </c>
    </row>
    <row r="62" spans="2:5">
      <c r="B62" s="2780" t="s">
        <v>276</v>
      </c>
      <c r="C62" s="2781" t="s">
        <v>16</v>
      </c>
      <c r="D62" s="2803">
        <v>0</v>
      </c>
      <c r="E62" s="2804">
        <v>0</v>
      </c>
    </row>
    <row r="63" spans="2:5">
      <c r="B63" s="2780" t="s">
        <v>11</v>
      </c>
      <c r="C63" s="2781" t="s">
        <v>64</v>
      </c>
      <c r="D63" s="2803">
        <v>0</v>
      </c>
      <c r="E63" s="2804">
        <v>0</v>
      </c>
    </row>
    <row r="64" spans="2:5">
      <c r="B64" s="2780" t="s">
        <v>13</v>
      </c>
      <c r="C64" s="2781" t="s">
        <v>275</v>
      </c>
      <c r="D64" s="2803">
        <v>0</v>
      </c>
      <c r="E64" s="2804">
        <v>0</v>
      </c>
    </row>
    <row r="65" spans="2:5">
      <c r="B65" s="2780" t="s">
        <v>15</v>
      </c>
      <c r="C65" s="2781" t="s">
        <v>16</v>
      </c>
      <c r="D65" s="2803">
        <v>0</v>
      </c>
      <c r="E65" s="2804">
        <v>0</v>
      </c>
    </row>
    <row r="66" spans="2:5">
      <c r="B66" s="2780" t="s">
        <v>38</v>
      </c>
      <c r="C66" s="2781" t="s">
        <v>65</v>
      </c>
      <c r="D66" s="2803">
        <v>0</v>
      </c>
      <c r="E66" s="2804">
        <v>0</v>
      </c>
    </row>
    <row r="67" spans="2:5">
      <c r="B67" s="2794" t="s">
        <v>40</v>
      </c>
      <c r="C67" s="2795" t="s">
        <v>66</v>
      </c>
      <c r="D67" s="2805">
        <v>0</v>
      </c>
      <c r="E67" s="2804">
        <v>0</v>
      </c>
    </row>
    <row r="68" spans="2:5">
      <c r="B68" s="2794" t="s">
        <v>277</v>
      </c>
      <c r="C68" s="2795" t="s">
        <v>278</v>
      </c>
      <c r="D68" s="2805">
        <v>0</v>
      </c>
      <c r="E68" s="2804">
        <v>0</v>
      </c>
    </row>
    <row r="69" spans="2:5">
      <c r="B69" s="2794" t="s">
        <v>279</v>
      </c>
      <c r="C69" s="2795" t="s">
        <v>280</v>
      </c>
      <c r="D69" s="2805">
        <v>0</v>
      </c>
      <c r="E69" s="2806">
        <v>0</v>
      </c>
    </row>
    <row r="70" spans="2:5">
      <c r="B70" s="2794" t="s">
        <v>281</v>
      </c>
      <c r="C70" s="2795" t="s">
        <v>282</v>
      </c>
      <c r="D70" s="2805">
        <v>0</v>
      </c>
      <c r="E70" s="2806">
        <v>0</v>
      </c>
    </row>
    <row r="71" spans="2:5">
      <c r="B71" s="2794" t="s">
        <v>283</v>
      </c>
      <c r="C71" s="2795" t="s">
        <v>284</v>
      </c>
      <c r="D71" s="2805">
        <v>0</v>
      </c>
      <c r="E71" s="2806">
        <v>0</v>
      </c>
    </row>
    <row r="72" spans="2:5" ht="25.5">
      <c r="B72" s="2794" t="s">
        <v>42</v>
      </c>
      <c r="C72" s="2795" t="s">
        <v>67</v>
      </c>
      <c r="D72" s="2805">
        <v>0</v>
      </c>
      <c r="E72" s="2806">
        <v>0</v>
      </c>
    </row>
    <row r="73" spans="2:5">
      <c r="B73" s="2794" t="s">
        <v>285</v>
      </c>
      <c r="C73" s="2795" t="s">
        <v>286</v>
      </c>
      <c r="D73" s="2805">
        <v>0</v>
      </c>
      <c r="E73" s="2806">
        <v>0</v>
      </c>
    </row>
    <row r="74" spans="2:5">
      <c r="B74" s="2794" t="s">
        <v>287</v>
      </c>
      <c r="C74" s="2795" t="s">
        <v>288</v>
      </c>
      <c r="D74" s="2805">
        <v>0</v>
      </c>
      <c r="E74" s="2806">
        <v>0</v>
      </c>
    </row>
    <row r="75" spans="2:5">
      <c r="B75" s="2794" t="s">
        <v>289</v>
      </c>
      <c r="C75" s="2795" t="s">
        <v>290</v>
      </c>
      <c r="D75" s="2803">
        <v>0</v>
      </c>
      <c r="E75" s="2806">
        <v>0</v>
      </c>
    </row>
    <row r="76" spans="2:5">
      <c r="B76" s="2794" t="s">
        <v>291</v>
      </c>
      <c r="C76" s="2795" t="s">
        <v>292</v>
      </c>
      <c r="D76" s="2805">
        <v>0</v>
      </c>
      <c r="E76" s="2806">
        <v>0</v>
      </c>
    </row>
    <row r="77" spans="2:5">
      <c r="B77" s="2794" t="s">
        <v>293</v>
      </c>
      <c r="C77" s="2795" t="s">
        <v>294</v>
      </c>
      <c r="D77" s="2805">
        <v>0</v>
      </c>
      <c r="E77" s="2806">
        <v>0</v>
      </c>
    </row>
    <row r="78" spans="2:5">
      <c r="B78" s="2794" t="s">
        <v>68</v>
      </c>
      <c r="C78" s="2795" t="s">
        <v>69</v>
      </c>
      <c r="D78" s="2805">
        <v>0</v>
      </c>
      <c r="E78" s="2806">
        <v>0</v>
      </c>
    </row>
    <row r="79" spans="2:5">
      <c r="B79" s="2780" t="s">
        <v>70</v>
      </c>
      <c r="C79" s="2781" t="s">
        <v>71</v>
      </c>
      <c r="D79" s="2803">
        <v>0</v>
      </c>
      <c r="E79" s="2804">
        <v>0</v>
      </c>
    </row>
    <row r="80" spans="2:5">
      <c r="B80" s="2780" t="s">
        <v>295</v>
      </c>
      <c r="C80" s="2781" t="s">
        <v>296</v>
      </c>
      <c r="D80" s="2803">
        <v>0</v>
      </c>
      <c r="E80" s="2804">
        <v>0</v>
      </c>
    </row>
    <row r="81" spans="2:5">
      <c r="B81" s="2780" t="s">
        <v>297</v>
      </c>
      <c r="C81" s="2781" t="s">
        <v>298</v>
      </c>
      <c r="D81" s="2803">
        <v>0</v>
      </c>
      <c r="E81" s="2804">
        <v>0</v>
      </c>
    </row>
    <row r="82" spans="2:5">
      <c r="B82" s="2780" t="s">
        <v>299</v>
      </c>
      <c r="C82" s="2781" t="s">
        <v>300</v>
      </c>
      <c r="D82" s="2803">
        <v>0</v>
      </c>
      <c r="E82" s="2804">
        <v>0</v>
      </c>
    </row>
    <row r="83" spans="2:5">
      <c r="B83" s="2780" t="s">
        <v>301</v>
      </c>
      <c r="C83" s="2781" t="s">
        <v>302</v>
      </c>
      <c r="D83" s="2803">
        <v>0</v>
      </c>
      <c r="E83" s="2804">
        <v>0</v>
      </c>
    </row>
    <row r="84" spans="2:5">
      <c r="B84" s="2780" t="s">
        <v>72</v>
      </c>
      <c r="C84" s="2781" t="s">
        <v>73</v>
      </c>
      <c r="D84" s="2803">
        <v>0</v>
      </c>
      <c r="E84" s="2804">
        <v>0</v>
      </c>
    </row>
    <row r="85" spans="2:5">
      <c r="B85" s="2780" t="s">
        <v>74</v>
      </c>
      <c r="C85" s="2781" t="s">
        <v>75</v>
      </c>
      <c r="D85" s="2803">
        <v>0</v>
      </c>
      <c r="E85" s="2804">
        <v>0</v>
      </c>
    </row>
    <row r="86" spans="2:5" ht="13.5" thickBot="1">
      <c r="B86" s="2796" t="s">
        <v>76</v>
      </c>
      <c r="C86" s="2797" t="s">
        <v>77</v>
      </c>
      <c r="D86" s="2807">
        <v>0</v>
      </c>
      <c r="E86" s="2808">
        <v>0</v>
      </c>
    </row>
    <row r="87" spans="2:5" ht="26.25" thickBot="1">
      <c r="B87" s="2798" t="s">
        <v>32</v>
      </c>
      <c r="C87" s="2799" t="s">
        <v>78</v>
      </c>
      <c r="D87" s="2833">
        <v>27589233.719999999</v>
      </c>
      <c r="E87" s="2834">
        <v>1</v>
      </c>
    </row>
    <row r="88" spans="2:5" ht="13.5" thickBot="1">
      <c r="B88" s="2777" t="s">
        <v>79</v>
      </c>
      <c r="C88" s="2778" t="s">
        <v>80</v>
      </c>
      <c r="D88" s="2812">
        <v>0</v>
      </c>
      <c r="E88" s="2836">
        <v>0</v>
      </c>
    </row>
    <row r="89" spans="2:5" ht="13.5" thickBot="1">
      <c r="B89" s="2777" t="s">
        <v>81</v>
      </c>
      <c r="C89" s="2778" t="s">
        <v>82</v>
      </c>
      <c r="D89" s="2812">
        <v>0</v>
      </c>
      <c r="E89" s="2824">
        <v>0</v>
      </c>
    </row>
    <row r="90" spans="2:5" ht="13.5" thickBot="1">
      <c r="B90" s="2777" t="s">
        <v>83</v>
      </c>
      <c r="C90" s="2778" t="s">
        <v>84</v>
      </c>
      <c r="D90" s="2812">
        <v>0</v>
      </c>
      <c r="E90" s="2824">
        <v>0</v>
      </c>
    </row>
    <row r="91" spans="2:5">
      <c r="B91" s="2777" t="s">
        <v>85</v>
      </c>
      <c r="C91" s="2778" t="s">
        <v>86</v>
      </c>
      <c r="D91" s="2812">
        <v>27589233.719999999</v>
      </c>
      <c r="E91" s="2835">
        <v>1</v>
      </c>
    </row>
    <row r="92" spans="2:5">
      <c r="B92" s="2780" t="s">
        <v>5</v>
      </c>
      <c r="C92" s="2781" t="s">
        <v>87</v>
      </c>
      <c r="D92" s="2839">
        <v>0</v>
      </c>
      <c r="E92" s="2840">
        <v>0</v>
      </c>
    </row>
    <row r="93" spans="2:5">
      <c r="B93" s="2780" t="s">
        <v>7</v>
      </c>
      <c r="C93" s="2781" t="s">
        <v>88</v>
      </c>
      <c r="D93" s="2839">
        <v>27589233.719999999</v>
      </c>
      <c r="E93" s="2840">
        <v>1</v>
      </c>
    </row>
    <row r="94" spans="2:5" ht="13.5" thickBot="1">
      <c r="B94" s="2782" t="s">
        <v>9</v>
      </c>
      <c r="C94" s="2783" t="s">
        <v>89</v>
      </c>
      <c r="D94" s="2845">
        <v>0</v>
      </c>
      <c r="E94" s="2846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>
  <dimension ref="A1:H94"/>
  <sheetViews>
    <sheetView topLeftCell="A19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6" bestFit="1" customWidth="1"/>
    <col min="8" max="8" width="13.28515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100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35492816.789999999</v>
      </c>
      <c r="E9" s="23">
        <f>E10+E11+E12+E13</f>
        <v>40134178.359999999</v>
      </c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>
        <v>35492816.789999999</v>
      </c>
      <c r="E12" s="226">
        <v>40134178.359999999</v>
      </c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customHeight="1" thickBot="1">
      <c r="B20" s="6382" t="s">
        <v>21</v>
      </c>
      <c r="C20" s="6387"/>
      <c r="D20" s="178">
        <f>D9-D16</f>
        <v>35492816.789999999</v>
      </c>
      <c r="E20" s="229">
        <f>E9-E16</f>
        <v>40134178.359999999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22866575.140000001</v>
      </c>
      <c r="E24" s="23">
        <f>D20</f>
        <v>35492816.789999999</v>
      </c>
    </row>
    <row r="25" spans="2:7">
      <c r="B25" s="21" t="s">
        <v>25</v>
      </c>
      <c r="C25" s="22" t="s">
        <v>26</v>
      </c>
      <c r="D25" s="95">
        <v>4440803.9400000004</v>
      </c>
      <c r="E25" s="110">
        <v>3443405.2</v>
      </c>
      <c r="F25" s="50"/>
      <c r="G25" s="92"/>
    </row>
    <row r="26" spans="2:7">
      <c r="B26" s="24" t="s">
        <v>27</v>
      </c>
      <c r="C26" s="25" t="s">
        <v>28</v>
      </c>
      <c r="D26" s="96">
        <v>5929333.5199999996</v>
      </c>
      <c r="E26" s="111">
        <v>5628260.2999999998</v>
      </c>
    </row>
    <row r="27" spans="2:7">
      <c r="B27" s="26" t="s">
        <v>5</v>
      </c>
      <c r="C27" s="15" t="s">
        <v>29</v>
      </c>
      <c r="D27" s="175">
        <v>5929333.5199999996</v>
      </c>
      <c r="E27" s="231">
        <v>5628260.2999999998</v>
      </c>
      <c r="F27" s="50"/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1488529.58</v>
      </c>
      <c r="E30" s="111">
        <v>2184855.1</v>
      </c>
    </row>
    <row r="31" spans="2:7">
      <c r="B31" s="26" t="s">
        <v>5</v>
      </c>
      <c r="C31" s="15" t="s">
        <v>34</v>
      </c>
      <c r="D31" s="175">
        <v>1488529.58</v>
      </c>
      <c r="E31" s="231">
        <v>2184855.1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/>
      <c r="E33" s="231"/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/>
      <c r="E37" s="231"/>
    </row>
    <row r="38" spans="2:8" ht="21" customHeight="1">
      <c r="B38" s="21" t="s">
        <v>44</v>
      </c>
      <c r="C38" s="22" t="s">
        <v>45</v>
      </c>
      <c r="D38" s="95">
        <f>8149150.24+36287.47</f>
        <v>8185437.71</v>
      </c>
      <c r="E38" s="23">
        <f>1344088.35-146131.98</f>
        <v>1197956.3700000001</v>
      </c>
    </row>
    <row r="39" spans="2:8" ht="13.5" thickBot="1">
      <c r="B39" s="30" t="s">
        <v>46</v>
      </c>
      <c r="C39" s="31" t="s">
        <v>47</v>
      </c>
      <c r="D39" s="97">
        <f>D24+D25+D38</f>
        <v>35492816.789999999</v>
      </c>
      <c r="E39" s="242">
        <f>E24+E25+E38</f>
        <v>40134178.359999999</v>
      </c>
      <c r="F39" s="99"/>
      <c r="G39" s="92"/>
      <c r="H39" s="92"/>
    </row>
    <row r="40" spans="2:8" ht="13.5" thickBot="1">
      <c r="B40" s="32"/>
      <c r="C40" s="33"/>
      <c r="D40" s="2"/>
      <c r="E40" s="153"/>
      <c r="G40" s="92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45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>
        <v>744856.5649</v>
      </c>
      <c r="E44" s="144">
        <v>872295.1361</v>
      </c>
    </row>
    <row r="45" spans="2:8" ht="13.5" thickBot="1">
      <c r="B45" s="41" t="s">
        <v>7</v>
      </c>
      <c r="C45" s="49" t="s">
        <v>52</v>
      </c>
      <c r="D45" s="143">
        <v>872295.1361</v>
      </c>
      <c r="E45" s="148">
        <v>951858.89280000003</v>
      </c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30.699300000000001</v>
      </c>
      <c r="E47" s="150">
        <v>40.647399999999998</v>
      </c>
    </row>
    <row r="48" spans="2:8">
      <c r="B48" s="39" t="s">
        <v>7</v>
      </c>
      <c r="C48" s="48" t="s">
        <v>54</v>
      </c>
      <c r="D48" s="160">
        <v>29.388200000000001</v>
      </c>
      <c r="E48" s="154">
        <v>40.290799999999997</v>
      </c>
    </row>
    <row r="49" spans="2:5">
      <c r="B49" s="39" t="s">
        <v>9</v>
      </c>
      <c r="C49" s="48" t="s">
        <v>55</v>
      </c>
      <c r="D49" s="160">
        <v>40.697299999999998</v>
      </c>
      <c r="E49" s="154">
        <v>47.176299999999998</v>
      </c>
    </row>
    <row r="50" spans="2:5" ht="13.5" thickBot="1">
      <c r="B50" s="41" t="s">
        <v>11</v>
      </c>
      <c r="C50" s="49" t="s">
        <v>52</v>
      </c>
      <c r="D50" s="143">
        <v>40.689</v>
      </c>
      <c r="E50" s="152">
        <v>42.164000000000001</v>
      </c>
    </row>
    <row r="51" spans="2:5" ht="13.5" thickBot="1">
      <c r="B51" s="32"/>
      <c r="C51" s="33"/>
      <c r="D51" s="153"/>
      <c r="E51" s="153"/>
    </row>
    <row r="52" spans="2:5" ht="16.5" thickBot="1">
      <c r="B52" s="2817"/>
      <c r="C52" s="2818" t="s">
        <v>56</v>
      </c>
      <c r="D52" s="2819"/>
      <c r="E52" s="2809"/>
    </row>
    <row r="53" spans="2:5" ht="23.25" customHeight="1" thickBot="1">
      <c r="B53" s="6368" t="s">
        <v>57</v>
      </c>
      <c r="C53" s="6369"/>
      <c r="D53" s="2820" t="s">
        <v>58</v>
      </c>
      <c r="E53" s="2821" t="s">
        <v>59</v>
      </c>
    </row>
    <row r="54" spans="2:5" ht="13.5" thickBot="1">
      <c r="B54" s="2822" t="s">
        <v>27</v>
      </c>
      <c r="C54" s="2811" t="s">
        <v>60</v>
      </c>
      <c r="D54" s="2823">
        <v>0</v>
      </c>
      <c r="E54" s="2824">
        <v>0</v>
      </c>
    </row>
    <row r="55" spans="2:5" ht="25.5">
      <c r="B55" s="2825" t="s">
        <v>5</v>
      </c>
      <c r="C55" s="2826" t="s">
        <v>61</v>
      </c>
      <c r="D55" s="2837">
        <v>0</v>
      </c>
      <c r="E55" s="2838">
        <v>0</v>
      </c>
    </row>
    <row r="56" spans="2:5">
      <c r="B56" s="2813" t="s">
        <v>268</v>
      </c>
      <c r="C56" s="245" t="s">
        <v>269</v>
      </c>
      <c r="D56" s="2839">
        <v>0</v>
      </c>
      <c r="E56" s="2840">
        <v>0</v>
      </c>
    </row>
    <row r="57" spans="2:5">
      <c r="B57" s="246" t="s">
        <v>270</v>
      </c>
      <c r="C57" s="245" t="s">
        <v>271</v>
      </c>
      <c r="D57" s="2839">
        <v>0</v>
      </c>
      <c r="E57" s="2840">
        <v>0</v>
      </c>
    </row>
    <row r="58" spans="2:5">
      <c r="B58" s="246" t="s">
        <v>272</v>
      </c>
      <c r="C58" s="245" t="s">
        <v>273</v>
      </c>
      <c r="D58" s="247">
        <v>0</v>
      </c>
      <c r="E58" s="2840">
        <v>0</v>
      </c>
    </row>
    <row r="59" spans="2:5" ht="25.5">
      <c r="B59" s="2813" t="s">
        <v>7</v>
      </c>
      <c r="C59" s="2814" t="s">
        <v>62</v>
      </c>
      <c r="D59" s="2839">
        <v>0</v>
      </c>
      <c r="E59" s="2840">
        <v>0</v>
      </c>
    </row>
    <row r="60" spans="2:5">
      <c r="B60" s="2813" t="s">
        <v>9</v>
      </c>
      <c r="C60" s="2814" t="s">
        <v>63</v>
      </c>
      <c r="D60" s="2839">
        <v>0</v>
      </c>
      <c r="E60" s="2840">
        <v>0</v>
      </c>
    </row>
    <row r="61" spans="2:5" ht="24" customHeight="1">
      <c r="B61" s="2813" t="s">
        <v>274</v>
      </c>
      <c r="C61" s="2814" t="s">
        <v>275</v>
      </c>
      <c r="D61" s="2839">
        <v>0</v>
      </c>
      <c r="E61" s="2840">
        <v>0</v>
      </c>
    </row>
    <row r="62" spans="2:5">
      <c r="B62" s="2813" t="s">
        <v>276</v>
      </c>
      <c r="C62" s="2814" t="s">
        <v>16</v>
      </c>
      <c r="D62" s="2839">
        <v>0</v>
      </c>
      <c r="E62" s="2840">
        <v>0</v>
      </c>
    </row>
    <row r="63" spans="2:5">
      <c r="B63" s="2813" t="s">
        <v>11</v>
      </c>
      <c r="C63" s="2814" t="s">
        <v>64</v>
      </c>
      <c r="D63" s="2839">
        <v>0</v>
      </c>
      <c r="E63" s="2840">
        <v>0</v>
      </c>
    </row>
    <row r="64" spans="2:5">
      <c r="B64" s="2813" t="s">
        <v>13</v>
      </c>
      <c r="C64" s="2814" t="s">
        <v>275</v>
      </c>
      <c r="D64" s="2839">
        <v>0</v>
      </c>
      <c r="E64" s="2840">
        <v>0</v>
      </c>
    </row>
    <row r="65" spans="2:5">
      <c r="B65" s="2813" t="s">
        <v>15</v>
      </c>
      <c r="C65" s="2814" t="s">
        <v>16</v>
      </c>
      <c r="D65" s="2839">
        <v>0</v>
      </c>
      <c r="E65" s="2840">
        <v>0</v>
      </c>
    </row>
    <row r="66" spans="2:5">
      <c r="B66" s="2813" t="s">
        <v>38</v>
      </c>
      <c r="C66" s="2814" t="s">
        <v>65</v>
      </c>
      <c r="D66" s="2839">
        <v>0</v>
      </c>
      <c r="E66" s="2840">
        <v>0</v>
      </c>
    </row>
    <row r="67" spans="2:5">
      <c r="B67" s="2827" t="s">
        <v>40</v>
      </c>
      <c r="C67" s="2828" t="s">
        <v>66</v>
      </c>
      <c r="D67" s="2841">
        <v>0</v>
      </c>
      <c r="E67" s="2840">
        <v>0</v>
      </c>
    </row>
    <row r="68" spans="2:5">
      <c r="B68" s="2827" t="s">
        <v>277</v>
      </c>
      <c r="C68" s="2828" t="s">
        <v>278</v>
      </c>
      <c r="D68" s="2841">
        <v>0</v>
      </c>
      <c r="E68" s="2840">
        <v>0</v>
      </c>
    </row>
    <row r="69" spans="2:5">
      <c r="B69" s="2827" t="s">
        <v>279</v>
      </c>
      <c r="C69" s="2828" t="s">
        <v>280</v>
      </c>
      <c r="D69" s="2841">
        <v>0</v>
      </c>
      <c r="E69" s="2842">
        <v>0</v>
      </c>
    </row>
    <row r="70" spans="2:5">
      <c r="B70" s="2827" t="s">
        <v>281</v>
      </c>
      <c r="C70" s="2828" t="s">
        <v>282</v>
      </c>
      <c r="D70" s="2841">
        <v>0</v>
      </c>
      <c r="E70" s="2842">
        <v>0</v>
      </c>
    </row>
    <row r="71" spans="2:5">
      <c r="B71" s="2827" t="s">
        <v>283</v>
      </c>
      <c r="C71" s="2828" t="s">
        <v>284</v>
      </c>
      <c r="D71" s="2841">
        <v>0</v>
      </c>
      <c r="E71" s="2842">
        <v>0</v>
      </c>
    </row>
    <row r="72" spans="2:5" ht="25.5">
      <c r="B72" s="2827" t="s">
        <v>42</v>
      </c>
      <c r="C72" s="2828" t="s">
        <v>67</v>
      </c>
      <c r="D72" s="2841">
        <v>0</v>
      </c>
      <c r="E72" s="2842">
        <v>0</v>
      </c>
    </row>
    <row r="73" spans="2:5">
      <c r="B73" s="2827" t="s">
        <v>285</v>
      </c>
      <c r="C73" s="2828" t="s">
        <v>286</v>
      </c>
      <c r="D73" s="2841">
        <v>0</v>
      </c>
      <c r="E73" s="2842">
        <v>0</v>
      </c>
    </row>
    <row r="74" spans="2:5">
      <c r="B74" s="2827" t="s">
        <v>287</v>
      </c>
      <c r="C74" s="2828" t="s">
        <v>288</v>
      </c>
      <c r="D74" s="2841">
        <v>0</v>
      </c>
      <c r="E74" s="2842">
        <v>0</v>
      </c>
    </row>
    <row r="75" spans="2:5">
      <c r="B75" s="2827" t="s">
        <v>289</v>
      </c>
      <c r="C75" s="2828" t="s">
        <v>290</v>
      </c>
      <c r="D75" s="2839">
        <v>0</v>
      </c>
      <c r="E75" s="2842">
        <v>0</v>
      </c>
    </row>
    <row r="76" spans="2:5">
      <c r="B76" s="2827" t="s">
        <v>291</v>
      </c>
      <c r="C76" s="2828" t="s">
        <v>292</v>
      </c>
      <c r="D76" s="2841">
        <v>0</v>
      </c>
      <c r="E76" s="2842">
        <v>0</v>
      </c>
    </row>
    <row r="77" spans="2:5">
      <c r="B77" s="2827" t="s">
        <v>293</v>
      </c>
      <c r="C77" s="2828" t="s">
        <v>294</v>
      </c>
      <c r="D77" s="2841">
        <v>0</v>
      </c>
      <c r="E77" s="2842">
        <v>0</v>
      </c>
    </row>
    <row r="78" spans="2:5">
      <c r="B78" s="2827" t="s">
        <v>68</v>
      </c>
      <c r="C78" s="2828" t="s">
        <v>69</v>
      </c>
      <c r="D78" s="2841">
        <v>0</v>
      </c>
      <c r="E78" s="2842">
        <v>0</v>
      </c>
    </row>
    <row r="79" spans="2:5">
      <c r="B79" s="2813" t="s">
        <v>70</v>
      </c>
      <c r="C79" s="2814" t="s">
        <v>71</v>
      </c>
      <c r="D79" s="2839">
        <v>0</v>
      </c>
      <c r="E79" s="2840">
        <v>0</v>
      </c>
    </row>
    <row r="80" spans="2:5">
      <c r="B80" s="2813" t="s">
        <v>295</v>
      </c>
      <c r="C80" s="2814" t="s">
        <v>296</v>
      </c>
      <c r="D80" s="2839">
        <v>0</v>
      </c>
      <c r="E80" s="2840">
        <v>0</v>
      </c>
    </row>
    <row r="81" spans="2:5">
      <c r="B81" s="2813" t="s">
        <v>297</v>
      </c>
      <c r="C81" s="2814" t="s">
        <v>298</v>
      </c>
      <c r="D81" s="2839">
        <v>0</v>
      </c>
      <c r="E81" s="2840">
        <v>0</v>
      </c>
    </row>
    <row r="82" spans="2:5">
      <c r="B82" s="2813" t="s">
        <v>299</v>
      </c>
      <c r="C82" s="2814" t="s">
        <v>300</v>
      </c>
      <c r="D82" s="2839">
        <v>0</v>
      </c>
      <c r="E82" s="2840">
        <v>0</v>
      </c>
    </row>
    <row r="83" spans="2:5">
      <c r="B83" s="2813" t="s">
        <v>301</v>
      </c>
      <c r="C83" s="2814" t="s">
        <v>302</v>
      </c>
      <c r="D83" s="2839">
        <v>0</v>
      </c>
      <c r="E83" s="2840">
        <v>0</v>
      </c>
    </row>
    <row r="84" spans="2:5">
      <c r="B84" s="2813" t="s">
        <v>72</v>
      </c>
      <c r="C84" s="2814" t="s">
        <v>73</v>
      </c>
      <c r="D84" s="2839">
        <v>0</v>
      </c>
      <c r="E84" s="2840">
        <v>0</v>
      </c>
    </row>
    <row r="85" spans="2:5">
      <c r="B85" s="2813" t="s">
        <v>74</v>
      </c>
      <c r="C85" s="2814" t="s">
        <v>75</v>
      </c>
      <c r="D85" s="2839">
        <v>0</v>
      </c>
      <c r="E85" s="2840">
        <v>0</v>
      </c>
    </row>
    <row r="86" spans="2:5" ht="13.5" thickBot="1">
      <c r="B86" s="2829" t="s">
        <v>76</v>
      </c>
      <c r="C86" s="2830" t="s">
        <v>77</v>
      </c>
      <c r="D86" s="2843">
        <v>0</v>
      </c>
      <c r="E86" s="2844">
        <v>0</v>
      </c>
    </row>
    <row r="87" spans="2:5" ht="26.25" thickBot="1">
      <c r="B87" s="2831" t="s">
        <v>32</v>
      </c>
      <c r="C87" s="2832" t="s">
        <v>78</v>
      </c>
      <c r="D87" s="2871">
        <v>40134178.359999999</v>
      </c>
      <c r="E87" s="2872">
        <v>1</v>
      </c>
    </row>
    <row r="88" spans="2:5" ht="13.5" thickBot="1">
      <c r="B88" s="2810" t="s">
        <v>79</v>
      </c>
      <c r="C88" s="2811" t="s">
        <v>80</v>
      </c>
      <c r="D88" s="2850">
        <v>0</v>
      </c>
      <c r="E88" s="2874">
        <v>0</v>
      </c>
    </row>
    <row r="89" spans="2:5" ht="13.5" thickBot="1">
      <c r="B89" s="2810" t="s">
        <v>81</v>
      </c>
      <c r="C89" s="2811" t="s">
        <v>82</v>
      </c>
      <c r="D89" s="2850">
        <v>0</v>
      </c>
      <c r="E89" s="2862">
        <v>0</v>
      </c>
    </row>
    <row r="90" spans="2:5" ht="13.5" thickBot="1">
      <c r="B90" s="2810" t="s">
        <v>83</v>
      </c>
      <c r="C90" s="2811" t="s">
        <v>84</v>
      </c>
      <c r="D90" s="2850">
        <v>0</v>
      </c>
      <c r="E90" s="2862">
        <v>0</v>
      </c>
    </row>
    <row r="91" spans="2:5">
      <c r="B91" s="2810" t="s">
        <v>85</v>
      </c>
      <c r="C91" s="2811" t="s">
        <v>86</v>
      </c>
      <c r="D91" s="2850">
        <v>40244022.869999997</v>
      </c>
      <c r="E91" s="2873">
        <v>1</v>
      </c>
    </row>
    <row r="92" spans="2:5">
      <c r="B92" s="2813" t="s">
        <v>5</v>
      </c>
      <c r="C92" s="2814" t="s">
        <v>87</v>
      </c>
      <c r="D92" s="2877">
        <v>0</v>
      </c>
      <c r="E92" s="2878">
        <v>0</v>
      </c>
    </row>
    <row r="93" spans="2:5">
      <c r="B93" s="2813" t="s">
        <v>7</v>
      </c>
      <c r="C93" s="2814" t="s">
        <v>88</v>
      </c>
      <c r="D93" s="2877">
        <v>40244022.869999997</v>
      </c>
      <c r="E93" s="2878">
        <v>1</v>
      </c>
    </row>
    <row r="94" spans="2:5" ht="13.5" thickBot="1">
      <c r="B94" s="2815" t="s">
        <v>9</v>
      </c>
      <c r="C94" s="2816" t="s">
        <v>89</v>
      </c>
      <c r="D94" s="2883">
        <v>0</v>
      </c>
      <c r="E94" s="2884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>
  <dimension ref="A1:H94"/>
  <sheetViews>
    <sheetView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5" bestFit="1" customWidth="1"/>
    <col min="8" max="8" width="13.855468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101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31357605.699999999</v>
      </c>
      <c r="E9" s="23">
        <f>E10+E11+E12+E13</f>
        <v>35414157.43</v>
      </c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>
        <v>31357605.699999999</v>
      </c>
      <c r="E12" s="226">
        <v>35414157.43</v>
      </c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31357605.699999999</v>
      </c>
      <c r="E20" s="229">
        <f>E9-E16</f>
        <v>35414157.43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20181541.199999999</v>
      </c>
      <c r="E24" s="23">
        <f>D20</f>
        <v>31357605.699999999</v>
      </c>
    </row>
    <row r="25" spans="2:7">
      <c r="B25" s="21" t="s">
        <v>25</v>
      </c>
      <c r="C25" s="22" t="s">
        <v>26</v>
      </c>
      <c r="D25" s="95">
        <v>3708772.32</v>
      </c>
      <c r="E25" s="110">
        <v>2788836.05</v>
      </c>
      <c r="F25" s="50"/>
      <c r="G25" s="92"/>
    </row>
    <row r="26" spans="2:7">
      <c r="B26" s="24" t="s">
        <v>27</v>
      </c>
      <c r="C26" s="25" t="s">
        <v>28</v>
      </c>
      <c r="D26" s="96">
        <v>5139106.08</v>
      </c>
      <c r="E26" s="111">
        <v>4841434.6399999997</v>
      </c>
    </row>
    <row r="27" spans="2:7">
      <c r="B27" s="26" t="s">
        <v>5</v>
      </c>
      <c r="C27" s="15" t="s">
        <v>29</v>
      </c>
      <c r="D27" s="175">
        <v>5139106.08</v>
      </c>
      <c r="E27" s="231">
        <v>4841434.6399999997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1430333.76</v>
      </c>
      <c r="E30" s="111">
        <v>2052598.59</v>
      </c>
    </row>
    <row r="31" spans="2:7">
      <c r="B31" s="26" t="s">
        <v>5</v>
      </c>
      <c r="C31" s="15" t="s">
        <v>34</v>
      </c>
      <c r="D31" s="175">
        <v>1430333.76</v>
      </c>
      <c r="E31" s="231">
        <v>2052598.59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/>
      <c r="E33" s="231"/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/>
      <c r="E37" s="231"/>
    </row>
    <row r="38" spans="2:8">
      <c r="B38" s="21" t="s">
        <v>44</v>
      </c>
      <c r="C38" s="22" t="s">
        <v>45</v>
      </c>
      <c r="D38" s="95">
        <f>7435893.61+31398.57</f>
        <v>7467292.1800000006</v>
      </c>
      <c r="E38" s="23">
        <f>1405497.34-137781.66</f>
        <v>1267715.6800000002</v>
      </c>
    </row>
    <row r="39" spans="2:8" ht="13.5" thickBot="1">
      <c r="B39" s="30" t="s">
        <v>46</v>
      </c>
      <c r="C39" s="31" t="s">
        <v>47</v>
      </c>
      <c r="D39" s="97">
        <f>D24+D25+D38</f>
        <v>31357605.699999999</v>
      </c>
      <c r="E39" s="242">
        <f>E24+E25+E38</f>
        <v>35414157.43</v>
      </c>
      <c r="F39" s="99"/>
      <c r="G39" s="92"/>
      <c r="H39" s="92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45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>
        <v>648230.06880000001</v>
      </c>
      <c r="E44" s="144">
        <v>752963.23499999999</v>
      </c>
    </row>
    <row r="45" spans="2:8" ht="13.5" thickBot="1">
      <c r="B45" s="41" t="s">
        <v>7</v>
      </c>
      <c r="C45" s="49" t="s">
        <v>52</v>
      </c>
      <c r="D45" s="143">
        <v>752963.23499999999</v>
      </c>
      <c r="E45" s="148">
        <v>815196.11970000004</v>
      </c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31.133299999999998</v>
      </c>
      <c r="E47" s="150">
        <v>41.603900000000003</v>
      </c>
    </row>
    <row r="48" spans="2:8">
      <c r="B48" s="39" t="s">
        <v>7</v>
      </c>
      <c r="C48" s="48" t="s">
        <v>54</v>
      </c>
      <c r="D48" s="160">
        <v>29.6419</v>
      </c>
      <c r="E48" s="154">
        <v>41.342599999999997</v>
      </c>
    </row>
    <row r="49" spans="2:5">
      <c r="B49" s="39" t="s">
        <v>9</v>
      </c>
      <c r="C49" s="48" t="s">
        <v>55</v>
      </c>
      <c r="D49" s="160">
        <v>41.712299999999999</v>
      </c>
      <c r="E49" s="154">
        <v>48.818100000000001</v>
      </c>
    </row>
    <row r="50" spans="2:5" ht="13.5" thickBot="1">
      <c r="B50" s="41" t="s">
        <v>11</v>
      </c>
      <c r="C50" s="49" t="s">
        <v>52</v>
      </c>
      <c r="D50" s="143">
        <v>41.645600000000002</v>
      </c>
      <c r="E50" s="152">
        <v>43.442500000000003</v>
      </c>
    </row>
    <row r="51" spans="2:5" ht="13.5" thickBot="1">
      <c r="B51" s="32"/>
      <c r="C51" s="33"/>
      <c r="D51" s="153"/>
      <c r="E51" s="153"/>
    </row>
    <row r="52" spans="2:5" ht="16.5" thickBot="1">
      <c r="B52" s="2855"/>
      <c r="C52" s="2856" t="s">
        <v>56</v>
      </c>
      <c r="D52" s="2857"/>
      <c r="E52" s="2847"/>
    </row>
    <row r="53" spans="2:5" ht="23.25" customHeight="1" thickBot="1">
      <c r="B53" s="6368" t="s">
        <v>57</v>
      </c>
      <c r="C53" s="6369"/>
      <c r="D53" s="2858" t="s">
        <v>58</v>
      </c>
      <c r="E53" s="2859" t="s">
        <v>59</v>
      </c>
    </row>
    <row r="54" spans="2:5" ht="13.5" thickBot="1">
      <c r="B54" s="2860" t="s">
        <v>27</v>
      </c>
      <c r="C54" s="2849" t="s">
        <v>60</v>
      </c>
      <c r="D54" s="2861">
        <v>0</v>
      </c>
      <c r="E54" s="2862">
        <v>0</v>
      </c>
    </row>
    <row r="55" spans="2:5" ht="25.5">
      <c r="B55" s="2863" t="s">
        <v>5</v>
      </c>
      <c r="C55" s="2864" t="s">
        <v>61</v>
      </c>
      <c r="D55" s="2875">
        <v>0</v>
      </c>
      <c r="E55" s="2876">
        <v>0</v>
      </c>
    </row>
    <row r="56" spans="2:5">
      <c r="B56" s="2851" t="s">
        <v>268</v>
      </c>
      <c r="C56" s="245" t="s">
        <v>269</v>
      </c>
      <c r="D56" s="2877">
        <v>0</v>
      </c>
      <c r="E56" s="2878">
        <v>0</v>
      </c>
    </row>
    <row r="57" spans="2:5">
      <c r="B57" s="246" t="s">
        <v>270</v>
      </c>
      <c r="C57" s="245" t="s">
        <v>271</v>
      </c>
      <c r="D57" s="2877">
        <v>0</v>
      </c>
      <c r="E57" s="2878">
        <v>0</v>
      </c>
    </row>
    <row r="58" spans="2:5">
      <c r="B58" s="246" t="s">
        <v>272</v>
      </c>
      <c r="C58" s="245" t="s">
        <v>273</v>
      </c>
      <c r="D58" s="247">
        <v>0</v>
      </c>
      <c r="E58" s="2878">
        <v>0</v>
      </c>
    </row>
    <row r="59" spans="2:5" ht="25.5">
      <c r="B59" s="2851" t="s">
        <v>7</v>
      </c>
      <c r="C59" s="2852" t="s">
        <v>62</v>
      </c>
      <c r="D59" s="2877">
        <v>0</v>
      </c>
      <c r="E59" s="2878">
        <v>0</v>
      </c>
    </row>
    <row r="60" spans="2:5">
      <c r="B60" s="2851" t="s">
        <v>9</v>
      </c>
      <c r="C60" s="2852" t="s">
        <v>63</v>
      </c>
      <c r="D60" s="2877">
        <v>0</v>
      </c>
      <c r="E60" s="2878">
        <v>0</v>
      </c>
    </row>
    <row r="61" spans="2:5" ht="24" customHeight="1">
      <c r="B61" s="2851" t="s">
        <v>274</v>
      </c>
      <c r="C61" s="2852" t="s">
        <v>275</v>
      </c>
      <c r="D61" s="2877">
        <v>0</v>
      </c>
      <c r="E61" s="2878">
        <v>0</v>
      </c>
    </row>
    <row r="62" spans="2:5">
      <c r="B62" s="2851" t="s">
        <v>276</v>
      </c>
      <c r="C62" s="2852" t="s">
        <v>16</v>
      </c>
      <c r="D62" s="2877">
        <v>0</v>
      </c>
      <c r="E62" s="2878">
        <v>0</v>
      </c>
    </row>
    <row r="63" spans="2:5">
      <c r="B63" s="2851" t="s">
        <v>11</v>
      </c>
      <c r="C63" s="2852" t="s">
        <v>64</v>
      </c>
      <c r="D63" s="2877">
        <v>0</v>
      </c>
      <c r="E63" s="2878">
        <v>0</v>
      </c>
    </row>
    <row r="64" spans="2:5">
      <c r="B64" s="2851" t="s">
        <v>13</v>
      </c>
      <c r="C64" s="2852" t="s">
        <v>275</v>
      </c>
      <c r="D64" s="2877">
        <v>0</v>
      </c>
      <c r="E64" s="2878">
        <v>0</v>
      </c>
    </row>
    <row r="65" spans="2:5">
      <c r="B65" s="2851" t="s">
        <v>15</v>
      </c>
      <c r="C65" s="2852" t="s">
        <v>16</v>
      </c>
      <c r="D65" s="2877">
        <v>0</v>
      </c>
      <c r="E65" s="2878">
        <v>0</v>
      </c>
    </row>
    <row r="66" spans="2:5">
      <c r="B66" s="2851" t="s">
        <v>38</v>
      </c>
      <c r="C66" s="2852" t="s">
        <v>65</v>
      </c>
      <c r="D66" s="2877">
        <v>0</v>
      </c>
      <c r="E66" s="2878">
        <v>0</v>
      </c>
    </row>
    <row r="67" spans="2:5">
      <c r="B67" s="2865" t="s">
        <v>40</v>
      </c>
      <c r="C67" s="2866" t="s">
        <v>66</v>
      </c>
      <c r="D67" s="2879">
        <v>0</v>
      </c>
      <c r="E67" s="2878">
        <v>0</v>
      </c>
    </row>
    <row r="68" spans="2:5">
      <c r="B68" s="2865" t="s">
        <v>277</v>
      </c>
      <c r="C68" s="2866" t="s">
        <v>278</v>
      </c>
      <c r="D68" s="2879">
        <v>0</v>
      </c>
      <c r="E68" s="2878">
        <v>0</v>
      </c>
    </row>
    <row r="69" spans="2:5">
      <c r="B69" s="2865" t="s">
        <v>279</v>
      </c>
      <c r="C69" s="2866" t="s">
        <v>280</v>
      </c>
      <c r="D69" s="2879">
        <v>0</v>
      </c>
      <c r="E69" s="2880">
        <v>0</v>
      </c>
    </row>
    <row r="70" spans="2:5">
      <c r="B70" s="2865" t="s">
        <v>281</v>
      </c>
      <c r="C70" s="2866" t="s">
        <v>282</v>
      </c>
      <c r="D70" s="2879">
        <v>0</v>
      </c>
      <c r="E70" s="2880">
        <v>0</v>
      </c>
    </row>
    <row r="71" spans="2:5">
      <c r="B71" s="2865" t="s">
        <v>283</v>
      </c>
      <c r="C71" s="2866" t="s">
        <v>284</v>
      </c>
      <c r="D71" s="2879">
        <v>0</v>
      </c>
      <c r="E71" s="2880">
        <v>0</v>
      </c>
    </row>
    <row r="72" spans="2:5" ht="25.5">
      <c r="B72" s="2865" t="s">
        <v>42</v>
      </c>
      <c r="C72" s="2866" t="s">
        <v>67</v>
      </c>
      <c r="D72" s="2879">
        <v>0</v>
      </c>
      <c r="E72" s="2880">
        <v>0</v>
      </c>
    </row>
    <row r="73" spans="2:5">
      <c r="B73" s="2865" t="s">
        <v>285</v>
      </c>
      <c r="C73" s="2866" t="s">
        <v>286</v>
      </c>
      <c r="D73" s="2879">
        <v>0</v>
      </c>
      <c r="E73" s="2880">
        <v>0</v>
      </c>
    </row>
    <row r="74" spans="2:5">
      <c r="B74" s="2865" t="s">
        <v>287</v>
      </c>
      <c r="C74" s="2866" t="s">
        <v>288</v>
      </c>
      <c r="D74" s="2879">
        <v>0</v>
      </c>
      <c r="E74" s="2880">
        <v>0</v>
      </c>
    </row>
    <row r="75" spans="2:5">
      <c r="B75" s="2865" t="s">
        <v>289</v>
      </c>
      <c r="C75" s="2866" t="s">
        <v>290</v>
      </c>
      <c r="D75" s="2877">
        <v>0</v>
      </c>
      <c r="E75" s="2880">
        <v>0</v>
      </c>
    </row>
    <row r="76" spans="2:5">
      <c r="B76" s="2865" t="s">
        <v>291</v>
      </c>
      <c r="C76" s="2866" t="s">
        <v>292</v>
      </c>
      <c r="D76" s="2879">
        <v>0</v>
      </c>
      <c r="E76" s="2880">
        <v>0</v>
      </c>
    </row>
    <row r="77" spans="2:5">
      <c r="B77" s="2865" t="s">
        <v>293</v>
      </c>
      <c r="C77" s="2866" t="s">
        <v>294</v>
      </c>
      <c r="D77" s="2879">
        <v>0</v>
      </c>
      <c r="E77" s="2880">
        <v>0</v>
      </c>
    </row>
    <row r="78" spans="2:5">
      <c r="B78" s="2865" t="s">
        <v>68</v>
      </c>
      <c r="C78" s="2866" t="s">
        <v>69</v>
      </c>
      <c r="D78" s="2879">
        <v>0</v>
      </c>
      <c r="E78" s="2880">
        <v>0</v>
      </c>
    </row>
    <row r="79" spans="2:5">
      <c r="B79" s="2851" t="s">
        <v>70</v>
      </c>
      <c r="C79" s="2852" t="s">
        <v>71</v>
      </c>
      <c r="D79" s="2877">
        <v>0</v>
      </c>
      <c r="E79" s="2878">
        <v>0</v>
      </c>
    </row>
    <row r="80" spans="2:5">
      <c r="B80" s="2851" t="s">
        <v>295</v>
      </c>
      <c r="C80" s="2852" t="s">
        <v>296</v>
      </c>
      <c r="D80" s="2877">
        <v>0</v>
      </c>
      <c r="E80" s="2878">
        <v>0</v>
      </c>
    </row>
    <row r="81" spans="2:5">
      <c r="B81" s="2851" t="s">
        <v>297</v>
      </c>
      <c r="C81" s="2852" t="s">
        <v>298</v>
      </c>
      <c r="D81" s="2877">
        <v>0</v>
      </c>
      <c r="E81" s="2878">
        <v>0</v>
      </c>
    </row>
    <row r="82" spans="2:5">
      <c r="B82" s="2851" t="s">
        <v>299</v>
      </c>
      <c r="C82" s="2852" t="s">
        <v>300</v>
      </c>
      <c r="D82" s="2877">
        <v>0</v>
      </c>
      <c r="E82" s="2878">
        <v>0</v>
      </c>
    </row>
    <row r="83" spans="2:5">
      <c r="B83" s="2851" t="s">
        <v>301</v>
      </c>
      <c r="C83" s="2852" t="s">
        <v>302</v>
      </c>
      <c r="D83" s="2877">
        <v>0</v>
      </c>
      <c r="E83" s="2878">
        <v>0</v>
      </c>
    </row>
    <row r="84" spans="2:5">
      <c r="B84" s="2851" t="s">
        <v>72</v>
      </c>
      <c r="C84" s="2852" t="s">
        <v>73</v>
      </c>
      <c r="D84" s="2877">
        <v>0</v>
      </c>
      <c r="E84" s="2878">
        <v>0</v>
      </c>
    </row>
    <row r="85" spans="2:5">
      <c r="B85" s="2851" t="s">
        <v>74</v>
      </c>
      <c r="C85" s="2852" t="s">
        <v>75</v>
      </c>
      <c r="D85" s="2877">
        <v>0</v>
      </c>
      <c r="E85" s="2878">
        <v>0</v>
      </c>
    </row>
    <row r="86" spans="2:5" ht="13.5" thickBot="1">
      <c r="B86" s="2867" t="s">
        <v>76</v>
      </c>
      <c r="C86" s="2868" t="s">
        <v>77</v>
      </c>
      <c r="D86" s="2881">
        <v>0</v>
      </c>
      <c r="E86" s="2882">
        <v>0</v>
      </c>
    </row>
    <row r="87" spans="2:5" ht="26.25" thickBot="1">
      <c r="B87" s="2869" t="s">
        <v>32</v>
      </c>
      <c r="C87" s="2870" t="s">
        <v>78</v>
      </c>
      <c r="D87" s="2909">
        <v>35414157.43</v>
      </c>
      <c r="E87" s="2910">
        <v>1</v>
      </c>
    </row>
    <row r="88" spans="2:5" ht="13.5" thickBot="1">
      <c r="B88" s="2848" t="s">
        <v>79</v>
      </c>
      <c r="C88" s="2849" t="s">
        <v>80</v>
      </c>
      <c r="D88" s="2888">
        <v>0</v>
      </c>
      <c r="E88" s="2912">
        <v>0</v>
      </c>
    </row>
    <row r="89" spans="2:5" ht="13.5" thickBot="1">
      <c r="B89" s="2848" t="s">
        <v>81</v>
      </c>
      <c r="C89" s="2849" t="s">
        <v>82</v>
      </c>
      <c r="D89" s="2888">
        <v>0</v>
      </c>
      <c r="E89" s="2900">
        <v>0</v>
      </c>
    </row>
    <row r="90" spans="2:5" ht="13.5" thickBot="1">
      <c r="B90" s="2848" t="s">
        <v>83</v>
      </c>
      <c r="C90" s="2849" t="s">
        <v>84</v>
      </c>
      <c r="D90" s="2888">
        <v>0</v>
      </c>
      <c r="E90" s="2900">
        <v>0</v>
      </c>
    </row>
    <row r="91" spans="2:5">
      <c r="B91" s="2848" t="s">
        <v>85</v>
      </c>
      <c r="C91" s="2849" t="s">
        <v>86</v>
      </c>
      <c r="D91" s="2888">
        <v>35414157.43</v>
      </c>
      <c r="E91" s="2911">
        <v>1</v>
      </c>
    </row>
    <row r="92" spans="2:5">
      <c r="B92" s="2851" t="s">
        <v>5</v>
      </c>
      <c r="C92" s="2852" t="s">
        <v>87</v>
      </c>
      <c r="D92" s="2915">
        <v>0</v>
      </c>
      <c r="E92" s="2916">
        <v>0</v>
      </c>
    </row>
    <row r="93" spans="2:5">
      <c r="B93" s="2851" t="s">
        <v>7</v>
      </c>
      <c r="C93" s="2852" t="s">
        <v>88</v>
      </c>
      <c r="D93" s="2915">
        <v>35414157.43</v>
      </c>
      <c r="E93" s="2916">
        <v>1</v>
      </c>
    </row>
    <row r="94" spans="2:5" ht="13.5" thickBot="1">
      <c r="B94" s="2853" t="s">
        <v>9</v>
      </c>
      <c r="C94" s="2854" t="s">
        <v>89</v>
      </c>
      <c r="D94" s="2883">
        <v>0</v>
      </c>
      <c r="E94" s="2884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>
  <dimension ref="A1:H94"/>
  <sheetViews>
    <sheetView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5" bestFit="1" customWidth="1"/>
    <col min="8" max="8" width="14.140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102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27775193.23</v>
      </c>
      <c r="E9" s="23">
        <f>E10+E11+E12+E13</f>
        <v>31637157.859999999</v>
      </c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>
        <v>27775193.23</v>
      </c>
      <c r="E12" s="226">
        <v>31637157.859999999</v>
      </c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27775193.23</v>
      </c>
      <c r="E20" s="229">
        <f>E9-E16</f>
        <v>31637157.859999999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17713357.23</v>
      </c>
      <c r="E24" s="23">
        <f>D20</f>
        <v>27775193.23</v>
      </c>
    </row>
    <row r="25" spans="2:7">
      <c r="B25" s="21" t="s">
        <v>25</v>
      </c>
      <c r="C25" s="22" t="s">
        <v>26</v>
      </c>
      <c r="D25" s="95">
        <v>3438758.63</v>
      </c>
      <c r="E25" s="110">
        <v>2796404.0410000002</v>
      </c>
      <c r="F25" s="50"/>
      <c r="G25" s="92"/>
    </row>
    <row r="26" spans="2:7">
      <c r="B26" s="24" t="s">
        <v>27</v>
      </c>
      <c r="C26" s="25" t="s">
        <v>28</v>
      </c>
      <c r="D26" s="96">
        <v>4587087.6900000004</v>
      </c>
      <c r="E26" s="111">
        <v>4325730.17</v>
      </c>
    </row>
    <row r="27" spans="2:7">
      <c r="B27" s="26" t="s">
        <v>5</v>
      </c>
      <c r="C27" s="15" t="s">
        <v>29</v>
      </c>
      <c r="D27" s="175">
        <v>4587087.6900000004</v>
      </c>
      <c r="E27" s="231">
        <v>4325730.17</v>
      </c>
    </row>
    <row r="28" spans="2:7">
      <c r="B28" s="26" t="s">
        <v>7</v>
      </c>
      <c r="C28" s="15" t="s">
        <v>30</v>
      </c>
      <c r="D28" s="175"/>
      <c r="E28" s="231"/>
      <c r="F28" s="50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1148329.06</v>
      </c>
      <c r="E30" s="111">
        <v>1529326.13</v>
      </c>
    </row>
    <row r="31" spans="2:7">
      <c r="B31" s="26" t="s">
        <v>5</v>
      </c>
      <c r="C31" s="15" t="s">
        <v>34</v>
      </c>
      <c r="D31" s="175">
        <v>1148329.06</v>
      </c>
      <c r="E31" s="231">
        <v>1529326.13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/>
      <c r="E33" s="231"/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/>
      <c r="E37" s="231"/>
    </row>
    <row r="38" spans="2:8">
      <c r="B38" s="21" t="s">
        <v>44</v>
      </c>
      <c r="C38" s="22" t="s">
        <v>45</v>
      </c>
      <c r="D38" s="95">
        <f>6595183.79+27893.58</f>
        <v>6623077.3700000001</v>
      </c>
      <c r="E38" s="23">
        <f>1188888.8-123328.21</f>
        <v>1065560.5900000001</v>
      </c>
    </row>
    <row r="39" spans="2:8" ht="13.5" thickBot="1">
      <c r="B39" s="30" t="s">
        <v>46</v>
      </c>
      <c r="C39" s="31" t="s">
        <v>47</v>
      </c>
      <c r="D39" s="97">
        <f>D24+D25+D38</f>
        <v>27775193.23</v>
      </c>
      <c r="E39" s="242">
        <f>E24+E25+E38</f>
        <v>31637157.861000001</v>
      </c>
      <c r="F39" s="99"/>
      <c r="G39" s="92"/>
      <c r="H39" s="92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45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>
        <v>563015.14309999999</v>
      </c>
      <c r="E44" s="144">
        <v>660985.20570000005</v>
      </c>
    </row>
    <row r="45" spans="2:8" ht="13.5" thickBot="1">
      <c r="B45" s="41" t="s">
        <v>7</v>
      </c>
      <c r="C45" s="49" t="s">
        <v>52</v>
      </c>
      <c r="D45" s="143">
        <v>660985.20570000005</v>
      </c>
      <c r="E45" s="148">
        <v>722989.61270000006</v>
      </c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31.461600000000001</v>
      </c>
      <c r="E47" s="150">
        <v>41.978700000000003</v>
      </c>
    </row>
    <row r="48" spans="2:8">
      <c r="B48" s="39" t="s">
        <v>7</v>
      </c>
      <c r="C48" s="48" t="s">
        <v>54</v>
      </c>
      <c r="D48" s="160">
        <v>30.4192</v>
      </c>
      <c r="E48" s="154">
        <v>41.646799999999999</v>
      </c>
    </row>
    <row r="49" spans="2:5">
      <c r="B49" s="39" t="s">
        <v>9</v>
      </c>
      <c r="C49" s="48" t="s">
        <v>55</v>
      </c>
      <c r="D49" s="160">
        <v>42.020899999999997</v>
      </c>
      <c r="E49" s="154">
        <v>49.1952</v>
      </c>
    </row>
    <row r="50" spans="2:5" ht="13.5" thickBot="1">
      <c r="B50" s="41" t="s">
        <v>11</v>
      </c>
      <c r="C50" s="49" t="s">
        <v>52</v>
      </c>
      <c r="D50" s="143">
        <v>42.020899999999997</v>
      </c>
      <c r="E50" s="152">
        <v>43.758800000000001</v>
      </c>
    </row>
    <row r="51" spans="2:5" ht="13.5" thickBot="1">
      <c r="B51" s="32"/>
      <c r="C51" s="33"/>
      <c r="D51" s="153"/>
      <c r="E51" s="153"/>
    </row>
    <row r="52" spans="2:5" ht="16.5" thickBot="1">
      <c r="B52" s="2893"/>
      <c r="C52" s="2894" t="s">
        <v>56</v>
      </c>
      <c r="D52" s="2895"/>
      <c r="E52" s="2885"/>
    </row>
    <row r="53" spans="2:5" ht="23.25" customHeight="1" thickBot="1">
      <c r="B53" s="6368" t="s">
        <v>57</v>
      </c>
      <c r="C53" s="6369"/>
      <c r="D53" s="2896" t="s">
        <v>58</v>
      </c>
      <c r="E53" s="2897" t="s">
        <v>59</v>
      </c>
    </row>
    <row r="54" spans="2:5" ht="13.5" thickBot="1">
      <c r="B54" s="2898" t="s">
        <v>27</v>
      </c>
      <c r="C54" s="2887" t="s">
        <v>60</v>
      </c>
      <c r="D54" s="2899">
        <v>0</v>
      </c>
      <c r="E54" s="2900">
        <v>0</v>
      </c>
    </row>
    <row r="55" spans="2:5" ht="25.5">
      <c r="B55" s="2901" t="s">
        <v>5</v>
      </c>
      <c r="C55" s="2902" t="s">
        <v>61</v>
      </c>
      <c r="D55" s="2913">
        <v>0</v>
      </c>
      <c r="E55" s="2914">
        <v>0</v>
      </c>
    </row>
    <row r="56" spans="2:5">
      <c r="B56" s="2889" t="s">
        <v>268</v>
      </c>
      <c r="C56" s="245" t="s">
        <v>269</v>
      </c>
      <c r="D56" s="2915">
        <v>0</v>
      </c>
      <c r="E56" s="2916">
        <v>0</v>
      </c>
    </row>
    <row r="57" spans="2:5">
      <c r="B57" s="246" t="s">
        <v>270</v>
      </c>
      <c r="C57" s="245" t="s">
        <v>271</v>
      </c>
      <c r="D57" s="2915">
        <v>0</v>
      </c>
      <c r="E57" s="2916">
        <v>0</v>
      </c>
    </row>
    <row r="58" spans="2:5">
      <c r="B58" s="246" t="s">
        <v>272</v>
      </c>
      <c r="C58" s="245" t="s">
        <v>273</v>
      </c>
      <c r="D58" s="247">
        <v>0</v>
      </c>
      <c r="E58" s="2916">
        <v>0</v>
      </c>
    </row>
    <row r="59" spans="2:5" ht="25.5">
      <c r="B59" s="2889" t="s">
        <v>7</v>
      </c>
      <c r="C59" s="2890" t="s">
        <v>62</v>
      </c>
      <c r="D59" s="2915">
        <v>0</v>
      </c>
      <c r="E59" s="2916">
        <v>0</v>
      </c>
    </row>
    <row r="60" spans="2:5">
      <c r="B60" s="2889" t="s">
        <v>9</v>
      </c>
      <c r="C60" s="2890" t="s">
        <v>63</v>
      </c>
      <c r="D60" s="2915">
        <v>0</v>
      </c>
      <c r="E60" s="2916">
        <v>0</v>
      </c>
    </row>
    <row r="61" spans="2:5" ht="24" customHeight="1">
      <c r="B61" s="2889" t="s">
        <v>274</v>
      </c>
      <c r="C61" s="2890" t="s">
        <v>275</v>
      </c>
      <c r="D61" s="2915">
        <v>0</v>
      </c>
      <c r="E61" s="2916">
        <v>0</v>
      </c>
    </row>
    <row r="62" spans="2:5">
      <c r="B62" s="2889" t="s">
        <v>276</v>
      </c>
      <c r="C62" s="2890" t="s">
        <v>16</v>
      </c>
      <c r="D62" s="2915">
        <v>0</v>
      </c>
      <c r="E62" s="2916">
        <v>0</v>
      </c>
    </row>
    <row r="63" spans="2:5">
      <c r="B63" s="2889" t="s">
        <v>11</v>
      </c>
      <c r="C63" s="2890" t="s">
        <v>64</v>
      </c>
      <c r="D63" s="2915">
        <v>0</v>
      </c>
      <c r="E63" s="2916">
        <v>0</v>
      </c>
    </row>
    <row r="64" spans="2:5">
      <c r="B64" s="2889" t="s">
        <v>13</v>
      </c>
      <c r="C64" s="2890" t="s">
        <v>275</v>
      </c>
      <c r="D64" s="2915">
        <v>0</v>
      </c>
      <c r="E64" s="2916">
        <v>0</v>
      </c>
    </row>
    <row r="65" spans="2:5">
      <c r="B65" s="2889" t="s">
        <v>15</v>
      </c>
      <c r="C65" s="2890" t="s">
        <v>16</v>
      </c>
      <c r="D65" s="2915">
        <v>0</v>
      </c>
      <c r="E65" s="2916">
        <v>0</v>
      </c>
    </row>
    <row r="66" spans="2:5">
      <c r="B66" s="2889" t="s">
        <v>38</v>
      </c>
      <c r="C66" s="2890" t="s">
        <v>65</v>
      </c>
      <c r="D66" s="2915">
        <v>0</v>
      </c>
      <c r="E66" s="2916">
        <v>0</v>
      </c>
    </row>
    <row r="67" spans="2:5">
      <c r="B67" s="2903" t="s">
        <v>40</v>
      </c>
      <c r="C67" s="2904" t="s">
        <v>66</v>
      </c>
      <c r="D67" s="2917">
        <v>0</v>
      </c>
      <c r="E67" s="2916">
        <v>0</v>
      </c>
    </row>
    <row r="68" spans="2:5">
      <c r="B68" s="2903" t="s">
        <v>277</v>
      </c>
      <c r="C68" s="2904" t="s">
        <v>278</v>
      </c>
      <c r="D68" s="2917">
        <v>0</v>
      </c>
      <c r="E68" s="2916">
        <v>0</v>
      </c>
    </row>
    <row r="69" spans="2:5">
      <c r="B69" s="2903" t="s">
        <v>279</v>
      </c>
      <c r="C69" s="2904" t="s">
        <v>280</v>
      </c>
      <c r="D69" s="2917">
        <v>0</v>
      </c>
      <c r="E69" s="2918">
        <v>0</v>
      </c>
    </row>
    <row r="70" spans="2:5">
      <c r="B70" s="2903" t="s">
        <v>281</v>
      </c>
      <c r="C70" s="2904" t="s">
        <v>282</v>
      </c>
      <c r="D70" s="2917">
        <v>0</v>
      </c>
      <c r="E70" s="2918">
        <v>0</v>
      </c>
    </row>
    <row r="71" spans="2:5">
      <c r="B71" s="2903" t="s">
        <v>283</v>
      </c>
      <c r="C71" s="2904" t="s">
        <v>284</v>
      </c>
      <c r="D71" s="2917">
        <v>0</v>
      </c>
      <c r="E71" s="2918">
        <v>0</v>
      </c>
    </row>
    <row r="72" spans="2:5" ht="25.5">
      <c r="B72" s="2903" t="s">
        <v>42</v>
      </c>
      <c r="C72" s="2904" t="s">
        <v>67</v>
      </c>
      <c r="D72" s="2917">
        <v>0</v>
      </c>
      <c r="E72" s="2918">
        <v>0</v>
      </c>
    </row>
    <row r="73" spans="2:5">
      <c r="B73" s="2903" t="s">
        <v>285</v>
      </c>
      <c r="C73" s="2904" t="s">
        <v>286</v>
      </c>
      <c r="D73" s="2917">
        <v>0</v>
      </c>
      <c r="E73" s="2918">
        <v>0</v>
      </c>
    </row>
    <row r="74" spans="2:5">
      <c r="B74" s="2903" t="s">
        <v>287</v>
      </c>
      <c r="C74" s="2904" t="s">
        <v>288</v>
      </c>
      <c r="D74" s="2917">
        <v>0</v>
      </c>
      <c r="E74" s="2918">
        <v>0</v>
      </c>
    </row>
    <row r="75" spans="2:5">
      <c r="B75" s="2903" t="s">
        <v>289</v>
      </c>
      <c r="C75" s="2904" t="s">
        <v>290</v>
      </c>
      <c r="D75" s="2915">
        <v>0</v>
      </c>
      <c r="E75" s="2918">
        <v>0</v>
      </c>
    </row>
    <row r="76" spans="2:5">
      <c r="B76" s="2903" t="s">
        <v>291</v>
      </c>
      <c r="C76" s="2904" t="s">
        <v>292</v>
      </c>
      <c r="D76" s="2917">
        <v>0</v>
      </c>
      <c r="E76" s="2918">
        <v>0</v>
      </c>
    </row>
    <row r="77" spans="2:5">
      <c r="B77" s="2903" t="s">
        <v>293</v>
      </c>
      <c r="C77" s="2904" t="s">
        <v>294</v>
      </c>
      <c r="D77" s="2917">
        <v>0</v>
      </c>
      <c r="E77" s="2918">
        <v>0</v>
      </c>
    </row>
    <row r="78" spans="2:5">
      <c r="B78" s="2903" t="s">
        <v>68</v>
      </c>
      <c r="C78" s="2904" t="s">
        <v>69</v>
      </c>
      <c r="D78" s="2917">
        <v>0</v>
      </c>
      <c r="E78" s="2918">
        <v>0</v>
      </c>
    </row>
    <row r="79" spans="2:5">
      <c r="B79" s="2889" t="s">
        <v>70</v>
      </c>
      <c r="C79" s="2890" t="s">
        <v>71</v>
      </c>
      <c r="D79" s="2915">
        <v>0</v>
      </c>
      <c r="E79" s="2916">
        <v>0</v>
      </c>
    </row>
    <row r="80" spans="2:5">
      <c r="B80" s="2889" t="s">
        <v>295</v>
      </c>
      <c r="C80" s="2890" t="s">
        <v>296</v>
      </c>
      <c r="D80" s="2915">
        <v>0</v>
      </c>
      <c r="E80" s="2916">
        <v>0</v>
      </c>
    </row>
    <row r="81" spans="2:5">
      <c r="B81" s="2889" t="s">
        <v>297</v>
      </c>
      <c r="C81" s="2890" t="s">
        <v>298</v>
      </c>
      <c r="D81" s="2915">
        <v>0</v>
      </c>
      <c r="E81" s="2916">
        <v>0</v>
      </c>
    </row>
    <row r="82" spans="2:5">
      <c r="B82" s="2889" t="s">
        <v>299</v>
      </c>
      <c r="C82" s="2890" t="s">
        <v>300</v>
      </c>
      <c r="D82" s="2915">
        <v>0</v>
      </c>
      <c r="E82" s="2916">
        <v>0</v>
      </c>
    </row>
    <row r="83" spans="2:5">
      <c r="B83" s="2889" t="s">
        <v>301</v>
      </c>
      <c r="C83" s="2890" t="s">
        <v>302</v>
      </c>
      <c r="D83" s="2915">
        <v>0</v>
      </c>
      <c r="E83" s="2916">
        <v>0</v>
      </c>
    </row>
    <row r="84" spans="2:5">
      <c r="B84" s="2889" t="s">
        <v>72</v>
      </c>
      <c r="C84" s="2890" t="s">
        <v>73</v>
      </c>
      <c r="D84" s="2915">
        <v>0</v>
      </c>
      <c r="E84" s="2916">
        <v>0</v>
      </c>
    </row>
    <row r="85" spans="2:5">
      <c r="B85" s="2889" t="s">
        <v>74</v>
      </c>
      <c r="C85" s="2890" t="s">
        <v>75</v>
      </c>
      <c r="D85" s="2915">
        <v>0</v>
      </c>
      <c r="E85" s="2916">
        <v>0</v>
      </c>
    </row>
    <row r="86" spans="2:5" ht="13.5" thickBot="1">
      <c r="B86" s="2905" t="s">
        <v>76</v>
      </c>
      <c r="C86" s="2906" t="s">
        <v>77</v>
      </c>
      <c r="D86" s="2919">
        <v>0</v>
      </c>
      <c r="E86" s="2920">
        <v>0</v>
      </c>
    </row>
    <row r="87" spans="2:5" ht="26.25" thickBot="1">
      <c r="B87" s="2907" t="s">
        <v>32</v>
      </c>
      <c r="C87" s="2908" t="s">
        <v>78</v>
      </c>
      <c r="D87" s="2947">
        <v>31637157.859999999</v>
      </c>
      <c r="E87" s="2948">
        <v>1</v>
      </c>
    </row>
    <row r="88" spans="2:5" ht="13.5" thickBot="1">
      <c r="B88" s="2886" t="s">
        <v>79</v>
      </c>
      <c r="C88" s="2887" t="s">
        <v>80</v>
      </c>
      <c r="D88" s="2926">
        <v>0</v>
      </c>
      <c r="E88" s="2950">
        <v>0</v>
      </c>
    </row>
    <row r="89" spans="2:5" ht="13.5" thickBot="1">
      <c r="B89" s="2886" t="s">
        <v>81</v>
      </c>
      <c r="C89" s="2887" t="s">
        <v>82</v>
      </c>
      <c r="D89" s="2926">
        <v>0</v>
      </c>
      <c r="E89" s="2938">
        <v>0</v>
      </c>
    </row>
    <row r="90" spans="2:5" ht="13.5" thickBot="1">
      <c r="B90" s="2886" t="s">
        <v>83</v>
      </c>
      <c r="C90" s="2887" t="s">
        <v>84</v>
      </c>
      <c r="D90" s="2926">
        <v>0</v>
      </c>
      <c r="E90" s="2938">
        <v>0</v>
      </c>
    </row>
    <row r="91" spans="2:5">
      <c r="B91" s="2886" t="s">
        <v>85</v>
      </c>
      <c r="C91" s="2887" t="s">
        <v>86</v>
      </c>
      <c r="D91" s="2926">
        <v>31637157.859999999</v>
      </c>
      <c r="E91" s="2949">
        <v>1</v>
      </c>
    </row>
    <row r="92" spans="2:5">
      <c r="B92" s="2889" t="s">
        <v>5</v>
      </c>
      <c r="C92" s="2890" t="s">
        <v>87</v>
      </c>
      <c r="D92" s="2953">
        <v>0</v>
      </c>
      <c r="E92" s="2954">
        <v>0</v>
      </c>
    </row>
    <row r="93" spans="2:5">
      <c r="B93" s="2889" t="s">
        <v>7</v>
      </c>
      <c r="C93" s="2890" t="s">
        <v>88</v>
      </c>
      <c r="D93" s="2953">
        <v>31637157.859999999</v>
      </c>
      <c r="E93" s="2954">
        <v>1</v>
      </c>
    </row>
    <row r="94" spans="2:5" ht="13.5" thickBot="1">
      <c r="B94" s="2891" t="s">
        <v>9</v>
      </c>
      <c r="C94" s="2892" t="s">
        <v>89</v>
      </c>
      <c r="D94" s="2921">
        <v>0</v>
      </c>
      <c r="E94" s="2922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>
  <dimension ref="A1:H94"/>
  <sheetViews>
    <sheetView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5" bestFit="1" customWidth="1"/>
    <col min="8" max="8" width="14.57031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103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22704343.640000001</v>
      </c>
      <c r="E9" s="23">
        <f>E10+E11+E12+E13</f>
        <v>23647586.289999999</v>
      </c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>
        <v>22704343.640000001</v>
      </c>
      <c r="E12" s="226">
        <v>23647586.289999999</v>
      </c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22704343.640000001</v>
      </c>
      <c r="E20" s="229">
        <f>E9-E16</f>
        <v>23647586.289999999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10652127.619999999</v>
      </c>
      <c r="E24" s="23">
        <f>D20</f>
        <v>22704343.640000001</v>
      </c>
      <c r="G24" s="92"/>
    </row>
    <row r="25" spans="2:7">
      <c r="B25" s="21" t="s">
        <v>25</v>
      </c>
      <c r="C25" s="22" t="s">
        <v>26</v>
      </c>
      <c r="D25" s="95">
        <v>2834374.53</v>
      </c>
      <c r="E25" s="110">
        <v>2411131.9700000002</v>
      </c>
      <c r="F25" s="50"/>
    </row>
    <row r="26" spans="2:7">
      <c r="B26" s="24" t="s">
        <v>27</v>
      </c>
      <c r="C26" s="25" t="s">
        <v>28</v>
      </c>
      <c r="D26" s="96">
        <v>3929097.24</v>
      </c>
      <c r="E26" s="111">
        <v>3690408.43</v>
      </c>
    </row>
    <row r="27" spans="2:7">
      <c r="B27" s="26" t="s">
        <v>5</v>
      </c>
      <c r="C27" s="15" t="s">
        <v>29</v>
      </c>
      <c r="D27" s="175">
        <v>3929097.24</v>
      </c>
      <c r="E27" s="231">
        <v>3690408.43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1094722.71</v>
      </c>
      <c r="E30" s="111">
        <v>1279276.46</v>
      </c>
    </row>
    <row r="31" spans="2:7">
      <c r="B31" s="26" t="s">
        <v>5</v>
      </c>
      <c r="C31" s="15" t="s">
        <v>34</v>
      </c>
      <c r="D31" s="175">
        <v>1094722.71</v>
      </c>
      <c r="E31" s="231">
        <v>1279276.46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/>
      <c r="E33" s="231"/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/>
      <c r="E37" s="231"/>
    </row>
    <row r="38" spans="2:8">
      <c r="B38" s="21" t="s">
        <v>44</v>
      </c>
      <c r="C38" s="22" t="s">
        <v>45</v>
      </c>
      <c r="D38" s="95">
        <f>9182158.84+35682.65</f>
        <v>9217841.4900000002</v>
      </c>
      <c r="E38" s="23">
        <f>-1337468.4-130420.92</f>
        <v>-1467889.3199999998</v>
      </c>
    </row>
    <row r="39" spans="2:8" ht="13.5" thickBot="1">
      <c r="B39" s="30" t="s">
        <v>46</v>
      </c>
      <c r="C39" s="31" t="s">
        <v>47</v>
      </c>
      <c r="D39" s="97">
        <f>D24+D25+D38</f>
        <v>22704343.640000001</v>
      </c>
      <c r="E39" s="242">
        <f>E24+E25+E38</f>
        <v>23647586.289999999</v>
      </c>
      <c r="F39" s="99"/>
      <c r="G39" s="92"/>
      <c r="H39" s="92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45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>
        <v>1029977.2408</v>
      </c>
      <c r="E44" s="144">
        <v>1256431.4016</v>
      </c>
    </row>
    <row r="45" spans="2:8" ht="13.5" thickBot="1">
      <c r="B45" s="41" t="s">
        <v>7</v>
      </c>
      <c r="C45" s="49" t="s">
        <v>52</v>
      </c>
      <c r="D45" s="143">
        <v>1256431.4016</v>
      </c>
      <c r="E45" s="148">
        <v>1385062.4245</v>
      </c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10.3421</v>
      </c>
      <c r="E47" s="150">
        <v>18.042100000000001</v>
      </c>
    </row>
    <row r="48" spans="2:8">
      <c r="B48" s="39" t="s">
        <v>7</v>
      </c>
      <c r="C48" s="48" t="s">
        <v>54</v>
      </c>
      <c r="D48" s="160">
        <v>9.2973999999999997</v>
      </c>
      <c r="E48" s="154">
        <v>16.397500000000001</v>
      </c>
    </row>
    <row r="49" spans="2:5">
      <c r="B49" s="39" t="s">
        <v>9</v>
      </c>
      <c r="C49" s="48" t="s">
        <v>55</v>
      </c>
      <c r="D49" s="160">
        <v>18.070499999999999</v>
      </c>
      <c r="E49" s="154">
        <v>22.585599999999999</v>
      </c>
    </row>
    <row r="50" spans="2:5" ht="13.5" thickBot="1">
      <c r="B50" s="41" t="s">
        <v>11</v>
      </c>
      <c r="C50" s="49" t="s">
        <v>52</v>
      </c>
      <c r="D50" s="143">
        <v>18.070499999999999</v>
      </c>
      <c r="E50" s="152">
        <v>17.0733</v>
      </c>
    </row>
    <row r="51" spans="2:5" ht="13.5" thickBot="1">
      <c r="B51" s="32"/>
      <c r="C51" s="33"/>
      <c r="D51" s="153"/>
      <c r="E51" s="153"/>
    </row>
    <row r="52" spans="2:5" ht="16.5" thickBot="1">
      <c r="B52" s="2931"/>
      <c r="C52" s="2932" t="s">
        <v>56</v>
      </c>
      <c r="D52" s="2933"/>
      <c r="E52" s="2923"/>
    </row>
    <row r="53" spans="2:5" ht="23.25" customHeight="1" thickBot="1">
      <c r="B53" s="6368" t="s">
        <v>57</v>
      </c>
      <c r="C53" s="6369"/>
      <c r="D53" s="2934" t="s">
        <v>58</v>
      </c>
      <c r="E53" s="2935" t="s">
        <v>59</v>
      </c>
    </row>
    <row r="54" spans="2:5" ht="13.5" thickBot="1">
      <c r="B54" s="2936" t="s">
        <v>27</v>
      </c>
      <c r="C54" s="2925" t="s">
        <v>60</v>
      </c>
      <c r="D54" s="2937">
        <v>0</v>
      </c>
      <c r="E54" s="2938">
        <v>0</v>
      </c>
    </row>
    <row r="55" spans="2:5" ht="25.5">
      <c r="B55" s="2939" t="s">
        <v>5</v>
      </c>
      <c r="C55" s="2940" t="s">
        <v>61</v>
      </c>
      <c r="D55" s="2951">
        <v>0</v>
      </c>
      <c r="E55" s="2952">
        <v>0</v>
      </c>
    </row>
    <row r="56" spans="2:5">
      <c r="B56" s="2927" t="s">
        <v>268</v>
      </c>
      <c r="C56" s="245" t="s">
        <v>269</v>
      </c>
      <c r="D56" s="2953">
        <v>0</v>
      </c>
      <c r="E56" s="2954">
        <v>0</v>
      </c>
    </row>
    <row r="57" spans="2:5">
      <c r="B57" s="246" t="s">
        <v>270</v>
      </c>
      <c r="C57" s="245" t="s">
        <v>271</v>
      </c>
      <c r="D57" s="2953">
        <v>0</v>
      </c>
      <c r="E57" s="2954">
        <v>0</v>
      </c>
    </row>
    <row r="58" spans="2:5">
      <c r="B58" s="246" t="s">
        <v>272</v>
      </c>
      <c r="C58" s="245" t="s">
        <v>273</v>
      </c>
      <c r="D58" s="247">
        <v>0</v>
      </c>
      <c r="E58" s="2954">
        <v>0</v>
      </c>
    </row>
    <row r="59" spans="2:5" ht="25.5">
      <c r="B59" s="2927" t="s">
        <v>7</v>
      </c>
      <c r="C59" s="2928" t="s">
        <v>62</v>
      </c>
      <c r="D59" s="2953">
        <v>0</v>
      </c>
      <c r="E59" s="2954">
        <v>0</v>
      </c>
    </row>
    <row r="60" spans="2:5">
      <c r="B60" s="2927" t="s">
        <v>9</v>
      </c>
      <c r="C60" s="2928" t="s">
        <v>63</v>
      </c>
      <c r="D60" s="2953">
        <v>0</v>
      </c>
      <c r="E60" s="2954">
        <v>0</v>
      </c>
    </row>
    <row r="61" spans="2:5" ht="24" customHeight="1">
      <c r="B61" s="2927" t="s">
        <v>274</v>
      </c>
      <c r="C61" s="2928" t="s">
        <v>275</v>
      </c>
      <c r="D61" s="2953">
        <v>0</v>
      </c>
      <c r="E61" s="2954">
        <v>0</v>
      </c>
    </row>
    <row r="62" spans="2:5">
      <c r="B62" s="2927" t="s">
        <v>276</v>
      </c>
      <c r="C62" s="2928" t="s">
        <v>16</v>
      </c>
      <c r="D62" s="2953">
        <v>0</v>
      </c>
      <c r="E62" s="2954">
        <v>0</v>
      </c>
    </row>
    <row r="63" spans="2:5">
      <c r="B63" s="2927" t="s">
        <v>11</v>
      </c>
      <c r="C63" s="2928" t="s">
        <v>64</v>
      </c>
      <c r="D63" s="2953">
        <v>0</v>
      </c>
      <c r="E63" s="2954">
        <v>0</v>
      </c>
    </row>
    <row r="64" spans="2:5">
      <c r="B64" s="2927" t="s">
        <v>13</v>
      </c>
      <c r="C64" s="2928" t="s">
        <v>275</v>
      </c>
      <c r="D64" s="2953">
        <v>0</v>
      </c>
      <c r="E64" s="2954">
        <v>0</v>
      </c>
    </row>
    <row r="65" spans="2:5">
      <c r="B65" s="2927" t="s">
        <v>15</v>
      </c>
      <c r="C65" s="2928" t="s">
        <v>16</v>
      </c>
      <c r="D65" s="2953">
        <v>0</v>
      </c>
      <c r="E65" s="2954">
        <v>0</v>
      </c>
    </row>
    <row r="66" spans="2:5">
      <c r="B66" s="2927" t="s">
        <v>38</v>
      </c>
      <c r="C66" s="2928" t="s">
        <v>65</v>
      </c>
      <c r="D66" s="2953">
        <v>0</v>
      </c>
      <c r="E66" s="2954">
        <v>0</v>
      </c>
    </row>
    <row r="67" spans="2:5">
      <c r="B67" s="2941" t="s">
        <v>40</v>
      </c>
      <c r="C67" s="2942" t="s">
        <v>66</v>
      </c>
      <c r="D67" s="2955">
        <v>0</v>
      </c>
      <c r="E67" s="2954">
        <v>0</v>
      </c>
    </row>
    <row r="68" spans="2:5">
      <c r="B68" s="2941" t="s">
        <v>277</v>
      </c>
      <c r="C68" s="2942" t="s">
        <v>278</v>
      </c>
      <c r="D68" s="2955">
        <v>0</v>
      </c>
      <c r="E68" s="2956">
        <v>0</v>
      </c>
    </row>
    <row r="69" spans="2:5">
      <c r="B69" s="2941" t="s">
        <v>279</v>
      </c>
      <c r="C69" s="2942" t="s">
        <v>280</v>
      </c>
      <c r="D69" s="2955">
        <v>0</v>
      </c>
      <c r="E69" s="2956">
        <v>0</v>
      </c>
    </row>
    <row r="70" spans="2:5">
      <c r="B70" s="2941" t="s">
        <v>281</v>
      </c>
      <c r="C70" s="2942" t="s">
        <v>282</v>
      </c>
      <c r="D70" s="2955">
        <v>0</v>
      </c>
      <c r="E70" s="2956">
        <v>0</v>
      </c>
    </row>
    <row r="71" spans="2:5">
      <c r="B71" s="2941" t="s">
        <v>283</v>
      </c>
      <c r="C71" s="2942" t="s">
        <v>284</v>
      </c>
      <c r="D71" s="2955">
        <v>0</v>
      </c>
      <c r="E71" s="2956">
        <v>0</v>
      </c>
    </row>
    <row r="72" spans="2:5" ht="25.5">
      <c r="B72" s="2941" t="s">
        <v>42</v>
      </c>
      <c r="C72" s="2942" t="s">
        <v>67</v>
      </c>
      <c r="D72" s="2955">
        <v>0</v>
      </c>
      <c r="E72" s="2956">
        <v>0</v>
      </c>
    </row>
    <row r="73" spans="2:5">
      <c r="B73" s="2941" t="s">
        <v>285</v>
      </c>
      <c r="C73" s="2942" t="s">
        <v>286</v>
      </c>
      <c r="D73" s="2955">
        <v>0</v>
      </c>
      <c r="E73" s="2956">
        <v>0</v>
      </c>
    </row>
    <row r="74" spans="2:5">
      <c r="B74" s="2941" t="s">
        <v>287</v>
      </c>
      <c r="C74" s="2942" t="s">
        <v>288</v>
      </c>
      <c r="D74" s="2955">
        <v>0</v>
      </c>
      <c r="E74" s="2956">
        <v>0</v>
      </c>
    </row>
    <row r="75" spans="2:5">
      <c r="B75" s="2941" t="s">
        <v>289</v>
      </c>
      <c r="C75" s="2942" t="s">
        <v>290</v>
      </c>
      <c r="D75" s="2953">
        <v>0</v>
      </c>
      <c r="E75" s="2956">
        <v>0</v>
      </c>
    </row>
    <row r="76" spans="2:5">
      <c r="B76" s="2941" t="s">
        <v>291</v>
      </c>
      <c r="C76" s="2942" t="s">
        <v>292</v>
      </c>
      <c r="D76" s="2955">
        <v>0</v>
      </c>
      <c r="E76" s="2956">
        <v>0</v>
      </c>
    </row>
    <row r="77" spans="2:5">
      <c r="B77" s="2941" t="s">
        <v>293</v>
      </c>
      <c r="C77" s="2942" t="s">
        <v>294</v>
      </c>
      <c r="D77" s="2955">
        <v>0</v>
      </c>
      <c r="E77" s="2956">
        <v>0</v>
      </c>
    </row>
    <row r="78" spans="2:5">
      <c r="B78" s="2941" t="s">
        <v>68</v>
      </c>
      <c r="C78" s="2942" t="s">
        <v>69</v>
      </c>
      <c r="D78" s="2955">
        <v>0</v>
      </c>
      <c r="E78" s="2956">
        <v>0</v>
      </c>
    </row>
    <row r="79" spans="2:5">
      <c r="B79" s="2927" t="s">
        <v>70</v>
      </c>
      <c r="C79" s="2928" t="s">
        <v>71</v>
      </c>
      <c r="D79" s="2953">
        <v>0</v>
      </c>
      <c r="E79" s="2954">
        <v>0</v>
      </c>
    </row>
    <row r="80" spans="2:5">
      <c r="B80" s="2927" t="s">
        <v>295</v>
      </c>
      <c r="C80" s="2928" t="s">
        <v>296</v>
      </c>
      <c r="D80" s="2953">
        <v>0</v>
      </c>
      <c r="E80" s="2954">
        <v>0</v>
      </c>
    </row>
    <row r="81" spans="2:5">
      <c r="B81" s="2927" t="s">
        <v>297</v>
      </c>
      <c r="C81" s="2928" t="s">
        <v>298</v>
      </c>
      <c r="D81" s="2953">
        <v>0</v>
      </c>
      <c r="E81" s="2954">
        <v>0</v>
      </c>
    </row>
    <row r="82" spans="2:5">
      <c r="B82" s="2927" t="s">
        <v>299</v>
      </c>
      <c r="C82" s="2928" t="s">
        <v>300</v>
      </c>
      <c r="D82" s="2953">
        <v>0</v>
      </c>
      <c r="E82" s="2954">
        <v>0</v>
      </c>
    </row>
    <row r="83" spans="2:5">
      <c r="B83" s="2927" t="s">
        <v>301</v>
      </c>
      <c r="C83" s="2928" t="s">
        <v>302</v>
      </c>
      <c r="D83" s="2953">
        <v>0</v>
      </c>
      <c r="E83" s="2954">
        <v>0</v>
      </c>
    </row>
    <row r="84" spans="2:5">
      <c r="B84" s="2927" t="s">
        <v>72</v>
      </c>
      <c r="C84" s="2928" t="s">
        <v>73</v>
      </c>
      <c r="D84" s="2953">
        <v>0</v>
      </c>
      <c r="E84" s="2954">
        <v>0</v>
      </c>
    </row>
    <row r="85" spans="2:5">
      <c r="B85" s="2927" t="s">
        <v>74</v>
      </c>
      <c r="C85" s="2928" t="s">
        <v>75</v>
      </c>
      <c r="D85" s="2953">
        <v>0</v>
      </c>
      <c r="E85" s="2954">
        <v>0</v>
      </c>
    </row>
    <row r="86" spans="2:5" ht="13.5" thickBot="1">
      <c r="B86" s="2943" t="s">
        <v>76</v>
      </c>
      <c r="C86" s="2944" t="s">
        <v>77</v>
      </c>
      <c r="D86" s="2957">
        <v>0</v>
      </c>
      <c r="E86" s="2958">
        <v>0</v>
      </c>
    </row>
    <row r="87" spans="2:5" ht="26.25" thickBot="1">
      <c r="B87" s="2945" t="s">
        <v>32</v>
      </c>
      <c r="C87" s="2946" t="s">
        <v>78</v>
      </c>
      <c r="D87" s="2983">
        <v>23647586.289999999</v>
      </c>
      <c r="E87" s="2984">
        <v>1</v>
      </c>
    </row>
    <row r="88" spans="2:5" ht="13.5" thickBot="1">
      <c r="B88" s="2924" t="s">
        <v>79</v>
      </c>
      <c r="C88" s="2925" t="s">
        <v>80</v>
      </c>
      <c r="D88" s="2962">
        <v>0</v>
      </c>
      <c r="E88" s="2986">
        <v>0</v>
      </c>
    </row>
    <row r="89" spans="2:5" ht="13.5" thickBot="1">
      <c r="B89" s="2924" t="s">
        <v>81</v>
      </c>
      <c r="C89" s="2925" t="s">
        <v>82</v>
      </c>
      <c r="D89" s="2962">
        <v>0</v>
      </c>
      <c r="E89" s="2974">
        <v>0</v>
      </c>
    </row>
    <row r="90" spans="2:5" ht="13.5" thickBot="1">
      <c r="B90" s="2924" t="s">
        <v>83</v>
      </c>
      <c r="C90" s="2925" t="s">
        <v>84</v>
      </c>
      <c r="D90" s="2962">
        <v>0</v>
      </c>
      <c r="E90" s="2974">
        <v>0</v>
      </c>
    </row>
    <row r="91" spans="2:5">
      <c r="B91" s="2924" t="s">
        <v>85</v>
      </c>
      <c r="C91" s="2925" t="s">
        <v>86</v>
      </c>
      <c r="D91" s="2962">
        <v>23647586.289999999</v>
      </c>
      <c r="E91" s="2985">
        <v>1</v>
      </c>
    </row>
    <row r="92" spans="2:5">
      <c r="B92" s="2927" t="s">
        <v>5</v>
      </c>
      <c r="C92" s="2928" t="s">
        <v>87</v>
      </c>
      <c r="D92" s="2989">
        <v>0</v>
      </c>
      <c r="E92" s="2990">
        <v>0</v>
      </c>
    </row>
    <row r="93" spans="2:5">
      <c r="B93" s="2927" t="s">
        <v>7</v>
      </c>
      <c r="C93" s="2928" t="s">
        <v>88</v>
      </c>
      <c r="D93" s="2989">
        <v>23647586.289999999</v>
      </c>
      <c r="E93" s="2990">
        <v>1</v>
      </c>
    </row>
    <row r="94" spans="2:5" ht="13.5" thickBot="1">
      <c r="B94" s="2929" t="s">
        <v>9</v>
      </c>
      <c r="C94" s="2930" t="s">
        <v>89</v>
      </c>
      <c r="D94" s="2995">
        <v>0</v>
      </c>
      <c r="E94" s="2996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>
  <dimension ref="A1:H94"/>
  <sheetViews>
    <sheetView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5" bestFit="1" customWidth="1"/>
    <col min="8" max="8" width="12.855468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104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16179619.23</v>
      </c>
      <c r="E9" s="23">
        <f>E10+E11+E12+E13</f>
        <v>16957293.050000001</v>
      </c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>
        <v>16179619.23</v>
      </c>
      <c r="E12" s="226">
        <v>16957293.050000001</v>
      </c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16179619.23</v>
      </c>
      <c r="E20" s="229">
        <f>E9-E16</f>
        <v>16957293.050000001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7401084.1699999999</v>
      </c>
      <c r="E24" s="23">
        <f>D20</f>
        <v>16179619.23</v>
      </c>
    </row>
    <row r="25" spans="2:7">
      <c r="B25" s="21" t="s">
        <v>25</v>
      </c>
      <c r="C25" s="22" t="s">
        <v>26</v>
      </c>
      <c r="D25" s="95">
        <v>2296352.0299999998</v>
      </c>
      <c r="E25" s="110">
        <v>1688567.9</v>
      </c>
      <c r="F25" s="50"/>
      <c r="G25" s="92"/>
    </row>
    <row r="26" spans="2:7">
      <c r="B26" s="24" t="s">
        <v>27</v>
      </c>
      <c r="C26" s="25" t="s">
        <v>28</v>
      </c>
      <c r="D26" s="96">
        <v>2898478.25</v>
      </c>
      <c r="E26" s="111">
        <v>2757808.28</v>
      </c>
    </row>
    <row r="27" spans="2:7">
      <c r="B27" s="26" t="s">
        <v>5</v>
      </c>
      <c r="C27" s="15" t="s">
        <v>29</v>
      </c>
      <c r="D27" s="175">
        <v>2898478.25</v>
      </c>
      <c r="E27" s="231">
        <v>2757808.28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602126.22</v>
      </c>
      <c r="E30" s="111">
        <v>1069240.3799999999</v>
      </c>
    </row>
    <row r="31" spans="2:7">
      <c r="B31" s="26" t="s">
        <v>5</v>
      </c>
      <c r="C31" s="15" t="s">
        <v>34</v>
      </c>
      <c r="D31" s="175">
        <v>602126.22</v>
      </c>
      <c r="E31" s="231">
        <v>1069240.3799999999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/>
      <c r="E33" s="231"/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/>
      <c r="E37" s="231"/>
    </row>
    <row r="38" spans="2:8">
      <c r="B38" s="21" t="s">
        <v>44</v>
      </c>
      <c r="C38" s="22" t="s">
        <v>45</v>
      </c>
      <c r="D38" s="95">
        <f>6460679.85+21503.18</f>
        <v>6482183.0299999993</v>
      </c>
      <c r="E38" s="23">
        <f>-823959.1-86934.98</f>
        <v>-910894.07999999996</v>
      </c>
    </row>
    <row r="39" spans="2:8" ht="13.5" thickBot="1">
      <c r="B39" s="30" t="s">
        <v>46</v>
      </c>
      <c r="C39" s="31" t="s">
        <v>47</v>
      </c>
      <c r="D39" s="97">
        <f>D24+D25+D38</f>
        <v>16179619.229999999</v>
      </c>
      <c r="E39" s="242">
        <f>E24+E25+E38</f>
        <v>16957293.050000001</v>
      </c>
      <c r="F39" s="99"/>
      <c r="G39" s="92"/>
      <c r="H39" s="92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10" t="s">
        <v>131</v>
      </c>
      <c r="E42" s="45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>
        <v>782968.09</v>
      </c>
      <c r="E44" s="144">
        <v>981880.25580000004</v>
      </c>
    </row>
    <row r="45" spans="2:8" ht="13.5" thickBot="1">
      <c r="B45" s="41" t="s">
        <v>7</v>
      </c>
      <c r="C45" s="49" t="s">
        <v>52</v>
      </c>
      <c r="D45" s="143">
        <v>981880.25580000004</v>
      </c>
      <c r="E45" s="148">
        <v>1077953.9155999999</v>
      </c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9.4526000000000003</v>
      </c>
      <c r="E47" s="150">
        <v>16.456299999999999</v>
      </c>
    </row>
    <row r="48" spans="2:8">
      <c r="B48" s="39" t="s">
        <v>7</v>
      </c>
      <c r="C48" s="48" t="s">
        <v>54</v>
      </c>
      <c r="D48" s="160">
        <v>8.3181999999999992</v>
      </c>
      <c r="E48" s="154">
        <v>15.121600000000001</v>
      </c>
    </row>
    <row r="49" spans="2:5">
      <c r="B49" s="39" t="s">
        <v>9</v>
      </c>
      <c r="C49" s="48" t="s">
        <v>55</v>
      </c>
      <c r="D49" s="160">
        <v>16.6417</v>
      </c>
      <c r="E49" s="154">
        <v>21.2651</v>
      </c>
    </row>
    <row r="50" spans="2:5" ht="13.5" thickBot="1">
      <c r="B50" s="41" t="s">
        <v>11</v>
      </c>
      <c r="C50" s="49" t="s">
        <v>52</v>
      </c>
      <c r="D50" s="143">
        <v>16.478200000000001</v>
      </c>
      <c r="E50" s="152">
        <v>15.731</v>
      </c>
    </row>
    <row r="51" spans="2:5" ht="13.5" thickBot="1">
      <c r="B51" s="32"/>
      <c r="C51" s="33"/>
      <c r="D51" s="153"/>
      <c r="E51" s="153"/>
    </row>
    <row r="52" spans="2:5" ht="16.5" thickBot="1">
      <c r="B52" s="2967"/>
      <c r="C52" s="2968" t="s">
        <v>56</v>
      </c>
      <c r="D52" s="2969"/>
      <c r="E52" s="2959"/>
    </row>
    <row r="53" spans="2:5" ht="23.25" customHeight="1" thickBot="1">
      <c r="B53" s="6368" t="s">
        <v>57</v>
      </c>
      <c r="C53" s="6369"/>
      <c r="D53" s="2970" t="s">
        <v>58</v>
      </c>
      <c r="E53" s="2971" t="s">
        <v>59</v>
      </c>
    </row>
    <row r="54" spans="2:5" ht="13.5" thickBot="1">
      <c r="B54" s="2972" t="s">
        <v>27</v>
      </c>
      <c r="C54" s="2961" t="s">
        <v>60</v>
      </c>
      <c r="D54" s="2973">
        <v>0</v>
      </c>
      <c r="E54" s="2974">
        <v>0</v>
      </c>
    </row>
    <row r="55" spans="2:5" ht="25.5">
      <c r="B55" s="2975" t="s">
        <v>5</v>
      </c>
      <c r="C55" s="2976" t="s">
        <v>61</v>
      </c>
      <c r="D55" s="2987">
        <v>0</v>
      </c>
      <c r="E55" s="2988">
        <v>0</v>
      </c>
    </row>
    <row r="56" spans="2:5">
      <c r="B56" s="2963" t="s">
        <v>268</v>
      </c>
      <c r="C56" s="245" t="s">
        <v>269</v>
      </c>
      <c r="D56" s="2989">
        <v>0</v>
      </c>
      <c r="E56" s="2990">
        <v>0</v>
      </c>
    </row>
    <row r="57" spans="2:5">
      <c r="B57" s="246" t="s">
        <v>270</v>
      </c>
      <c r="C57" s="245" t="s">
        <v>271</v>
      </c>
      <c r="D57" s="2989">
        <v>0</v>
      </c>
      <c r="E57" s="2990">
        <v>0</v>
      </c>
    </row>
    <row r="58" spans="2:5">
      <c r="B58" s="246" t="s">
        <v>272</v>
      </c>
      <c r="C58" s="245" t="s">
        <v>273</v>
      </c>
      <c r="D58" s="247">
        <v>0</v>
      </c>
      <c r="E58" s="2990">
        <v>0</v>
      </c>
    </row>
    <row r="59" spans="2:5" ht="25.5">
      <c r="B59" s="2963" t="s">
        <v>7</v>
      </c>
      <c r="C59" s="2964" t="s">
        <v>62</v>
      </c>
      <c r="D59" s="2989">
        <v>0</v>
      </c>
      <c r="E59" s="2990">
        <v>0</v>
      </c>
    </row>
    <row r="60" spans="2:5">
      <c r="B60" s="2963" t="s">
        <v>9</v>
      </c>
      <c r="C60" s="2964" t="s">
        <v>63</v>
      </c>
      <c r="D60" s="2989">
        <v>0</v>
      </c>
      <c r="E60" s="2990">
        <v>0</v>
      </c>
    </row>
    <row r="61" spans="2:5" ht="24" customHeight="1">
      <c r="B61" s="2963" t="s">
        <v>274</v>
      </c>
      <c r="C61" s="2964" t="s">
        <v>275</v>
      </c>
      <c r="D61" s="2989">
        <v>0</v>
      </c>
      <c r="E61" s="2990">
        <v>0</v>
      </c>
    </row>
    <row r="62" spans="2:5">
      <c r="B62" s="2963" t="s">
        <v>276</v>
      </c>
      <c r="C62" s="2964" t="s">
        <v>16</v>
      </c>
      <c r="D62" s="2989">
        <v>0</v>
      </c>
      <c r="E62" s="2990">
        <v>0</v>
      </c>
    </row>
    <row r="63" spans="2:5">
      <c r="B63" s="2963" t="s">
        <v>11</v>
      </c>
      <c r="C63" s="2964" t="s">
        <v>64</v>
      </c>
      <c r="D63" s="2989">
        <v>0</v>
      </c>
      <c r="E63" s="2990">
        <v>0</v>
      </c>
    </row>
    <row r="64" spans="2:5">
      <c r="B64" s="2963" t="s">
        <v>13</v>
      </c>
      <c r="C64" s="2964" t="s">
        <v>275</v>
      </c>
      <c r="D64" s="2989">
        <v>0</v>
      </c>
      <c r="E64" s="2990">
        <v>0</v>
      </c>
    </row>
    <row r="65" spans="2:5">
      <c r="B65" s="2963" t="s">
        <v>15</v>
      </c>
      <c r="C65" s="2964" t="s">
        <v>16</v>
      </c>
      <c r="D65" s="2989">
        <v>0</v>
      </c>
      <c r="E65" s="2990">
        <v>0</v>
      </c>
    </row>
    <row r="66" spans="2:5">
      <c r="B66" s="2963" t="s">
        <v>38</v>
      </c>
      <c r="C66" s="2964" t="s">
        <v>65</v>
      </c>
      <c r="D66" s="2989">
        <v>0</v>
      </c>
      <c r="E66" s="2990">
        <v>0</v>
      </c>
    </row>
    <row r="67" spans="2:5">
      <c r="B67" s="2977" t="s">
        <v>40</v>
      </c>
      <c r="C67" s="2978" t="s">
        <v>66</v>
      </c>
      <c r="D67" s="2991">
        <v>0</v>
      </c>
      <c r="E67" s="2990">
        <v>0</v>
      </c>
    </row>
    <row r="68" spans="2:5">
      <c r="B68" s="2977" t="s">
        <v>277</v>
      </c>
      <c r="C68" s="2978" t="s">
        <v>278</v>
      </c>
      <c r="D68" s="2991">
        <v>0</v>
      </c>
      <c r="E68" s="2992">
        <v>0</v>
      </c>
    </row>
    <row r="69" spans="2:5">
      <c r="B69" s="2977" t="s">
        <v>279</v>
      </c>
      <c r="C69" s="2978" t="s">
        <v>280</v>
      </c>
      <c r="D69" s="2991">
        <v>0</v>
      </c>
      <c r="E69" s="2992">
        <v>0</v>
      </c>
    </row>
    <row r="70" spans="2:5">
      <c r="B70" s="2977" t="s">
        <v>281</v>
      </c>
      <c r="C70" s="2978" t="s">
        <v>282</v>
      </c>
      <c r="D70" s="2991">
        <v>0</v>
      </c>
      <c r="E70" s="2992">
        <v>0</v>
      </c>
    </row>
    <row r="71" spans="2:5">
      <c r="B71" s="2977" t="s">
        <v>283</v>
      </c>
      <c r="C71" s="2978" t="s">
        <v>284</v>
      </c>
      <c r="D71" s="2991">
        <v>0</v>
      </c>
      <c r="E71" s="2992">
        <v>0</v>
      </c>
    </row>
    <row r="72" spans="2:5" ht="25.5">
      <c r="B72" s="2977" t="s">
        <v>42</v>
      </c>
      <c r="C72" s="2978" t="s">
        <v>67</v>
      </c>
      <c r="D72" s="2991">
        <v>0</v>
      </c>
      <c r="E72" s="2992">
        <v>0</v>
      </c>
    </row>
    <row r="73" spans="2:5">
      <c r="B73" s="2977" t="s">
        <v>285</v>
      </c>
      <c r="C73" s="2978" t="s">
        <v>286</v>
      </c>
      <c r="D73" s="2991">
        <v>0</v>
      </c>
      <c r="E73" s="2992">
        <v>0</v>
      </c>
    </row>
    <row r="74" spans="2:5">
      <c r="B74" s="2977" t="s">
        <v>287</v>
      </c>
      <c r="C74" s="2978" t="s">
        <v>288</v>
      </c>
      <c r="D74" s="2991">
        <v>0</v>
      </c>
      <c r="E74" s="2992">
        <v>0</v>
      </c>
    </row>
    <row r="75" spans="2:5">
      <c r="B75" s="2977" t="s">
        <v>289</v>
      </c>
      <c r="C75" s="2978" t="s">
        <v>290</v>
      </c>
      <c r="D75" s="2989">
        <v>0</v>
      </c>
      <c r="E75" s="2992">
        <v>0</v>
      </c>
    </row>
    <row r="76" spans="2:5">
      <c r="B76" s="2977" t="s">
        <v>291</v>
      </c>
      <c r="C76" s="2978" t="s">
        <v>292</v>
      </c>
      <c r="D76" s="2991">
        <v>0</v>
      </c>
      <c r="E76" s="2992">
        <v>0</v>
      </c>
    </row>
    <row r="77" spans="2:5">
      <c r="B77" s="2977" t="s">
        <v>293</v>
      </c>
      <c r="C77" s="2978" t="s">
        <v>294</v>
      </c>
      <c r="D77" s="2991">
        <v>0</v>
      </c>
      <c r="E77" s="2992">
        <v>0</v>
      </c>
    </row>
    <row r="78" spans="2:5">
      <c r="B78" s="2977" t="s">
        <v>68</v>
      </c>
      <c r="C78" s="2978" t="s">
        <v>69</v>
      </c>
      <c r="D78" s="2991">
        <v>0</v>
      </c>
      <c r="E78" s="2992">
        <v>0</v>
      </c>
    </row>
    <row r="79" spans="2:5">
      <c r="B79" s="2963" t="s">
        <v>70</v>
      </c>
      <c r="C79" s="2964" t="s">
        <v>71</v>
      </c>
      <c r="D79" s="2989">
        <v>0</v>
      </c>
      <c r="E79" s="2990">
        <v>0</v>
      </c>
    </row>
    <row r="80" spans="2:5">
      <c r="B80" s="2963" t="s">
        <v>295</v>
      </c>
      <c r="C80" s="2964" t="s">
        <v>296</v>
      </c>
      <c r="D80" s="2989">
        <v>0</v>
      </c>
      <c r="E80" s="2990">
        <v>0</v>
      </c>
    </row>
    <row r="81" spans="2:5">
      <c r="B81" s="2963" t="s">
        <v>297</v>
      </c>
      <c r="C81" s="2964" t="s">
        <v>298</v>
      </c>
      <c r="D81" s="2989">
        <v>0</v>
      </c>
      <c r="E81" s="2990">
        <v>0</v>
      </c>
    </row>
    <row r="82" spans="2:5">
      <c r="B82" s="2963" t="s">
        <v>299</v>
      </c>
      <c r="C82" s="2964" t="s">
        <v>300</v>
      </c>
      <c r="D82" s="2989">
        <v>0</v>
      </c>
      <c r="E82" s="2990">
        <v>0</v>
      </c>
    </row>
    <row r="83" spans="2:5">
      <c r="B83" s="2963" t="s">
        <v>301</v>
      </c>
      <c r="C83" s="2964" t="s">
        <v>302</v>
      </c>
      <c r="D83" s="2989">
        <v>0</v>
      </c>
      <c r="E83" s="2990">
        <v>0</v>
      </c>
    </row>
    <row r="84" spans="2:5">
      <c r="B84" s="2963" t="s">
        <v>72</v>
      </c>
      <c r="C84" s="2964" t="s">
        <v>73</v>
      </c>
      <c r="D84" s="2989">
        <v>0</v>
      </c>
      <c r="E84" s="2990">
        <v>0</v>
      </c>
    </row>
    <row r="85" spans="2:5">
      <c r="B85" s="2963" t="s">
        <v>74</v>
      </c>
      <c r="C85" s="2964" t="s">
        <v>75</v>
      </c>
      <c r="D85" s="2989">
        <v>0</v>
      </c>
      <c r="E85" s="2990">
        <v>0</v>
      </c>
    </row>
    <row r="86" spans="2:5" ht="13.5" thickBot="1">
      <c r="B86" s="2979" t="s">
        <v>76</v>
      </c>
      <c r="C86" s="2980" t="s">
        <v>77</v>
      </c>
      <c r="D86" s="2993">
        <v>0</v>
      </c>
      <c r="E86" s="2994">
        <v>0</v>
      </c>
    </row>
    <row r="87" spans="2:5" ht="26.25" thickBot="1">
      <c r="B87" s="2981" t="s">
        <v>32</v>
      </c>
      <c r="C87" s="2982" t="s">
        <v>78</v>
      </c>
      <c r="D87" s="3021">
        <v>16957293.050000001</v>
      </c>
      <c r="E87" s="3022">
        <v>1</v>
      </c>
    </row>
    <row r="88" spans="2:5" ht="13.5" thickBot="1">
      <c r="B88" s="2960" t="s">
        <v>79</v>
      </c>
      <c r="C88" s="2961" t="s">
        <v>80</v>
      </c>
      <c r="D88" s="3000">
        <v>0</v>
      </c>
      <c r="E88" s="3024">
        <v>0</v>
      </c>
    </row>
    <row r="89" spans="2:5" ht="13.5" thickBot="1">
      <c r="B89" s="2960" t="s">
        <v>81</v>
      </c>
      <c r="C89" s="2961" t="s">
        <v>82</v>
      </c>
      <c r="D89" s="3000">
        <v>0</v>
      </c>
      <c r="E89" s="3012">
        <v>0</v>
      </c>
    </row>
    <row r="90" spans="2:5" ht="13.5" thickBot="1">
      <c r="B90" s="2960" t="s">
        <v>83</v>
      </c>
      <c r="C90" s="2961" t="s">
        <v>84</v>
      </c>
      <c r="D90" s="3000">
        <v>0</v>
      </c>
      <c r="E90" s="3012">
        <v>0</v>
      </c>
    </row>
    <row r="91" spans="2:5">
      <c r="B91" s="2960" t="s">
        <v>85</v>
      </c>
      <c r="C91" s="2961" t="s">
        <v>86</v>
      </c>
      <c r="D91" s="3000">
        <v>16957293.050000001</v>
      </c>
      <c r="E91" s="3023">
        <v>1</v>
      </c>
    </row>
    <row r="92" spans="2:5">
      <c r="B92" s="2963" t="s">
        <v>5</v>
      </c>
      <c r="C92" s="2964" t="s">
        <v>87</v>
      </c>
      <c r="D92" s="3027">
        <v>0</v>
      </c>
      <c r="E92" s="3028">
        <v>0</v>
      </c>
    </row>
    <row r="93" spans="2:5">
      <c r="B93" s="2963" t="s">
        <v>7</v>
      </c>
      <c r="C93" s="2964" t="s">
        <v>88</v>
      </c>
      <c r="D93" s="3027">
        <v>16957293.050000001</v>
      </c>
      <c r="E93" s="3028">
        <v>1</v>
      </c>
    </row>
    <row r="94" spans="2:5" ht="13.5" thickBot="1">
      <c r="B94" s="2965" t="s">
        <v>9</v>
      </c>
      <c r="C94" s="2966" t="s">
        <v>89</v>
      </c>
      <c r="D94" s="3033">
        <v>0</v>
      </c>
      <c r="E94" s="3034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>
  <dimension ref="A1:H94"/>
  <sheetViews>
    <sheetView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5" bestFit="1" customWidth="1"/>
    <col min="8" max="8" width="13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105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19866797.370000001</v>
      </c>
      <c r="E9" s="23">
        <f>E10+E11+E12+E13</f>
        <v>20420985.219999999</v>
      </c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>
        <v>19866797.370000001</v>
      </c>
      <c r="E12" s="226">
        <v>20420985.219999999</v>
      </c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customHeight="1" thickBot="1">
      <c r="B20" s="6382" t="s">
        <v>21</v>
      </c>
      <c r="C20" s="6387"/>
      <c r="D20" s="178">
        <f>D9-D16</f>
        <v>19866797.370000001</v>
      </c>
      <c r="E20" s="229">
        <f>E9-E16</f>
        <v>20420985.219999999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8882423.75</v>
      </c>
      <c r="E24" s="23">
        <f>D20</f>
        <v>19866797.370000001</v>
      </c>
    </row>
    <row r="25" spans="2:7">
      <c r="B25" s="21" t="s">
        <v>25</v>
      </c>
      <c r="C25" s="22" t="s">
        <v>26</v>
      </c>
      <c r="D25" s="95">
        <v>2698230.96</v>
      </c>
      <c r="E25" s="110">
        <v>1615931.74</v>
      </c>
      <c r="F25" s="50"/>
      <c r="G25" s="92"/>
    </row>
    <row r="26" spans="2:7">
      <c r="B26" s="24" t="s">
        <v>27</v>
      </c>
      <c r="C26" s="25" t="s">
        <v>28</v>
      </c>
      <c r="D26" s="96">
        <v>3641394.88</v>
      </c>
      <c r="E26" s="111">
        <v>3318871.36</v>
      </c>
    </row>
    <row r="27" spans="2:7">
      <c r="B27" s="26" t="s">
        <v>5</v>
      </c>
      <c r="C27" s="15" t="s">
        <v>29</v>
      </c>
      <c r="D27" s="175">
        <v>3641394.88</v>
      </c>
      <c r="E27" s="231">
        <v>3318871.36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</row>
    <row r="30" spans="2:7">
      <c r="B30" s="24" t="s">
        <v>32</v>
      </c>
      <c r="C30" s="27" t="s">
        <v>33</v>
      </c>
      <c r="D30" s="96">
        <v>943163.92</v>
      </c>
      <c r="E30" s="111">
        <v>1702939.62</v>
      </c>
    </row>
    <row r="31" spans="2:7">
      <c r="B31" s="26" t="s">
        <v>5</v>
      </c>
      <c r="C31" s="15" t="s">
        <v>34</v>
      </c>
      <c r="D31" s="175">
        <v>943163.92</v>
      </c>
      <c r="E31" s="231">
        <v>1702939.62</v>
      </c>
    </row>
    <row r="32" spans="2:7">
      <c r="B32" s="26" t="s">
        <v>7</v>
      </c>
      <c r="C32" s="15" t="s">
        <v>35</v>
      </c>
      <c r="D32" s="175"/>
      <c r="E32" s="231"/>
    </row>
    <row r="33" spans="2:8">
      <c r="B33" s="26" t="s">
        <v>9</v>
      </c>
      <c r="C33" s="15" t="s">
        <v>36</v>
      </c>
      <c r="D33" s="175"/>
      <c r="E33" s="231"/>
    </row>
    <row r="34" spans="2:8">
      <c r="B34" s="26" t="s">
        <v>11</v>
      </c>
      <c r="C34" s="15" t="s">
        <v>37</v>
      </c>
      <c r="D34" s="175"/>
      <c r="E34" s="231"/>
    </row>
    <row r="35" spans="2:8" ht="25.5">
      <c r="B35" s="26" t="s">
        <v>38</v>
      </c>
      <c r="C35" s="15" t="s">
        <v>39</v>
      </c>
      <c r="D35" s="175"/>
      <c r="E35" s="231"/>
    </row>
    <row r="36" spans="2:8">
      <c r="B36" s="26" t="s">
        <v>40</v>
      </c>
      <c r="C36" s="15" t="s">
        <v>41</v>
      </c>
      <c r="D36" s="175"/>
      <c r="E36" s="231"/>
    </row>
    <row r="37" spans="2:8" ht="13.5" thickBot="1">
      <c r="B37" s="28" t="s">
        <v>42</v>
      </c>
      <c r="C37" s="29" t="s">
        <v>43</v>
      </c>
      <c r="D37" s="175"/>
      <c r="E37" s="231"/>
    </row>
    <row r="38" spans="2:8">
      <c r="B38" s="21" t="s">
        <v>44</v>
      </c>
      <c r="C38" s="22" t="s">
        <v>45</v>
      </c>
      <c r="D38" s="95">
        <f>8259649.62+26493.04</f>
        <v>8286142.6600000001</v>
      </c>
      <c r="E38" s="23">
        <f>-949978.04-111765.85</f>
        <v>-1061743.8900000001</v>
      </c>
    </row>
    <row r="39" spans="2:8" ht="13.5" thickBot="1">
      <c r="B39" s="30" t="s">
        <v>46</v>
      </c>
      <c r="C39" s="31" t="s">
        <v>47</v>
      </c>
      <c r="D39" s="97">
        <f>D24+D25+D38</f>
        <v>19866797.370000001</v>
      </c>
      <c r="E39" s="242">
        <f>E24+E25+E38</f>
        <v>20420985.219999999</v>
      </c>
      <c r="F39" s="99"/>
      <c r="G39" s="92"/>
      <c r="H39" s="92"/>
    </row>
    <row r="40" spans="2:8" ht="13.5" thickBot="1">
      <c r="B40" s="32"/>
      <c r="C40" s="33"/>
      <c r="D40" s="2"/>
      <c r="E40" s="153"/>
    </row>
    <row r="41" spans="2:8" ht="16.5" thickBot="1">
      <c r="B41" s="4"/>
      <c r="C41" s="34" t="s">
        <v>48</v>
      </c>
      <c r="D41" s="6"/>
      <c r="E41" s="7"/>
    </row>
    <row r="42" spans="2:8" ht="13.5" thickBot="1">
      <c r="B42" s="8"/>
      <c r="C42" s="35" t="s">
        <v>49</v>
      </c>
      <c r="D42" s="98" t="s">
        <v>131</v>
      </c>
      <c r="E42" s="45" t="s">
        <v>259</v>
      </c>
    </row>
    <row r="43" spans="2:8">
      <c r="B43" s="36" t="s">
        <v>27</v>
      </c>
      <c r="C43" s="47" t="s">
        <v>50</v>
      </c>
      <c r="D43" s="38"/>
      <c r="E43" s="44"/>
    </row>
    <row r="44" spans="2:8">
      <c r="B44" s="39" t="s">
        <v>5</v>
      </c>
      <c r="C44" s="48" t="s">
        <v>51</v>
      </c>
      <c r="D44" s="160">
        <v>915496.71169999999</v>
      </c>
      <c r="E44" s="144">
        <v>1146884.8062</v>
      </c>
    </row>
    <row r="45" spans="2:8" ht="13.5" thickBot="1">
      <c r="B45" s="41" t="s">
        <v>7</v>
      </c>
      <c r="C45" s="49" t="s">
        <v>52</v>
      </c>
      <c r="D45" s="143">
        <v>1146884.8062</v>
      </c>
      <c r="E45" s="148">
        <v>1235837.8851999999</v>
      </c>
    </row>
    <row r="46" spans="2:8">
      <c r="B46" s="36" t="s">
        <v>32</v>
      </c>
      <c r="C46" s="47" t="s">
        <v>53</v>
      </c>
      <c r="D46" s="192"/>
      <c r="E46" s="149"/>
    </row>
    <row r="47" spans="2:8">
      <c r="B47" s="39" t="s">
        <v>5</v>
      </c>
      <c r="C47" s="48" t="s">
        <v>51</v>
      </c>
      <c r="D47" s="160">
        <v>9.7022999999999993</v>
      </c>
      <c r="E47" s="150">
        <v>17.299299999999999</v>
      </c>
    </row>
    <row r="48" spans="2:8">
      <c r="B48" s="39" t="s">
        <v>7</v>
      </c>
      <c r="C48" s="48" t="s">
        <v>54</v>
      </c>
      <c r="D48" s="160">
        <v>8.5340000000000007</v>
      </c>
      <c r="E48" s="154">
        <v>15.745699999999999</v>
      </c>
    </row>
    <row r="49" spans="2:5">
      <c r="B49" s="39" t="s">
        <v>9</v>
      </c>
      <c r="C49" s="48" t="s">
        <v>55</v>
      </c>
      <c r="D49" s="160">
        <v>17.322399999999998</v>
      </c>
      <c r="E49" s="154">
        <v>22.263100000000001</v>
      </c>
    </row>
    <row r="50" spans="2:5" ht="13.5" thickBot="1">
      <c r="B50" s="41" t="s">
        <v>11</v>
      </c>
      <c r="C50" s="49" t="s">
        <v>52</v>
      </c>
      <c r="D50" s="143">
        <v>17.322399999999998</v>
      </c>
      <c r="E50" s="152">
        <v>16.524000000000001</v>
      </c>
    </row>
    <row r="51" spans="2:5" ht="13.5" thickBot="1">
      <c r="B51" s="32"/>
      <c r="C51" s="33"/>
      <c r="D51" s="153"/>
      <c r="E51" s="153"/>
    </row>
    <row r="52" spans="2:5" ht="16.5" thickBot="1">
      <c r="B52" s="3005"/>
      <c r="C52" s="3006" t="s">
        <v>56</v>
      </c>
      <c r="D52" s="3007"/>
      <c r="E52" s="2997"/>
    </row>
    <row r="53" spans="2:5" ht="23.25" customHeight="1" thickBot="1">
      <c r="B53" s="6368" t="s">
        <v>57</v>
      </c>
      <c r="C53" s="6369"/>
      <c r="D53" s="3008" t="s">
        <v>58</v>
      </c>
      <c r="E53" s="3009" t="s">
        <v>59</v>
      </c>
    </row>
    <row r="54" spans="2:5" ht="13.5" thickBot="1">
      <c r="B54" s="3010" t="s">
        <v>27</v>
      </c>
      <c r="C54" s="2999" t="s">
        <v>60</v>
      </c>
      <c r="D54" s="3011">
        <v>0</v>
      </c>
      <c r="E54" s="3012">
        <v>0</v>
      </c>
    </row>
    <row r="55" spans="2:5" ht="25.5">
      <c r="B55" s="3013" t="s">
        <v>5</v>
      </c>
      <c r="C55" s="3014" t="s">
        <v>61</v>
      </c>
      <c r="D55" s="3025">
        <v>0</v>
      </c>
      <c r="E55" s="3026">
        <v>0</v>
      </c>
    </row>
    <row r="56" spans="2:5">
      <c r="B56" s="3001" t="s">
        <v>268</v>
      </c>
      <c r="C56" s="245" t="s">
        <v>269</v>
      </c>
      <c r="D56" s="3027">
        <v>0</v>
      </c>
      <c r="E56" s="3028">
        <v>0</v>
      </c>
    </row>
    <row r="57" spans="2:5">
      <c r="B57" s="246" t="s">
        <v>270</v>
      </c>
      <c r="C57" s="245" t="s">
        <v>271</v>
      </c>
      <c r="D57" s="3027">
        <v>0</v>
      </c>
      <c r="E57" s="3028">
        <v>0</v>
      </c>
    </row>
    <row r="58" spans="2:5">
      <c r="B58" s="246" t="s">
        <v>272</v>
      </c>
      <c r="C58" s="245" t="s">
        <v>273</v>
      </c>
      <c r="D58" s="247">
        <v>0</v>
      </c>
      <c r="E58" s="3028">
        <v>0</v>
      </c>
    </row>
    <row r="59" spans="2:5" ht="25.5">
      <c r="B59" s="3001" t="s">
        <v>7</v>
      </c>
      <c r="C59" s="3002" t="s">
        <v>62</v>
      </c>
      <c r="D59" s="3027">
        <v>0</v>
      </c>
      <c r="E59" s="3028">
        <v>0</v>
      </c>
    </row>
    <row r="60" spans="2:5">
      <c r="B60" s="3001" t="s">
        <v>9</v>
      </c>
      <c r="C60" s="3002" t="s">
        <v>63</v>
      </c>
      <c r="D60" s="3027">
        <v>0</v>
      </c>
      <c r="E60" s="3028">
        <v>0</v>
      </c>
    </row>
    <row r="61" spans="2:5" ht="24" customHeight="1">
      <c r="B61" s="3001" t="s">
        <v>274</v>
      </c>
      <c r="C61" s="3002" t="s">
        <v>275</v>
      </c>
      <c r="D61" s="3027">
        <v>0</v>
      </c>
      <c r="E61" s="3028">
        <v>0</v>
      </c>
    </row>
    <row r="62" spans="2:5">
      <c r="B62" s="3001" t="s">
        <v>276</v>
      </c>
      <c r="C62" s="3002" t="s">
        <v>16</v>
      </c>
      <c r="D62" s="3027">
        <v>0</v>
      </c>
      <c r="E62" s="3028">
        <v>0</v>
      </c>
    </row>
    <row r="63" spans="2:5">
      <c r="B63" s="3001" t="s">
        <v>11</v>
      </c>
      <c r="C63" s="3002" t="s">
        <v>64</v>
      </c>
      <c r="D63" s="3027">
        <v>0</v>
      </c>
      <c r="E63" s="3028">
        <v>0</v>
      </c>
    </row>
    <row r="64" spans="2:5">
      <c r="B64" s="3001" t="s">
        <v>13</v>
      </c>
      <c r="C64" s="3002" t="s">
        <v>275</v>
      </c>
      <c r="D64" s="3027">
        <v>0</v>
      </c>
      <c r="E64" s="3028">
        <v>0</v>
      </c>
    </row>
    <row r="65" spans="2:5">
      <c r="B65" s="3001" t="s">
        <v>15</v>
      </c>
      <c r="C65" s="3002" t="s">
        <v>16</v>
      </c>
      <c r="D65" s="3027">
        <v>0</v>
      </c>
      <c r="E65" s="3028">
        <v>0</v>
      </c>
    </row>
    <row r="66" spans="2:5">
      <c r="B66" s="3001" t="s">
        <v>38</v>
      </c>
      <c r="C66" s="3002" t="s">
        <v>65</v>
      </c>
      <c r="D66" s="3027">
        <v>0</v>
      </c>
      <c r="E66" s="3028">
        <v>0</v>
      </c>
    </row>
    <row r="67" spans="2:5">
      <c r="B67" s="3015" t="s">
        <v>40</v>
      </c>
      <c r="C67" s="3016" t="s">
        <v>66</v>
      </c>
      <c r="D67" s="3029">
        <v>0</v>
      </c>
      <c r="E67" s="3028">
        <v>0</v>
      </c>
    </row>
    <row r="68" spans="2:5">
      <c r="B68" s="3015" t="s">
        <v>277</v>
      </c>
      <c r="C68" s="3016" t="s">
        <v>278</v>
      </c>
      <c r="D68" s="3029">
        <v>0</v>
      </c>
      <c r="E68" s="3030">
        <v>0</v>
      </c>
    </row>
    <row r="69" spans="2:5">
      <c r="B69" s="3015" t="s">
        <v>279</v>
      </c>
      <c r="C69" s="3016" t="s">
        <v>280</v>
      </c>
      <c r="D69" s="3029">
        <v>0</v>
      </c>
      <c r="E69" s="3030">
        <v>0</v>
      </c>
    </row>
    <row r="70" spans="2:5">
      <c r="B70" s="3015" t="s">
        <v>281</v>
      </c>
      <c r="C70" s="3016" t="s">
        <v>282</v>
      </c>
      <c r="D70" s="3029">
        <v>0</v>
      </c>
      <c r="E70" s="3030">
        <v>0</v>
      </c>
    </row>
    <row r="71" spans="2:5">
      <c r="B71" s="3015" t="s">
        <v>283</v>
      </c>
      <c r="C71" s="3016" t="s">
        <v>284</v>
      </c>
      <c r="D71" s="3029">
        <v>0</v>
      </c>
      <c r="E71" s="3030">
        <v>0</v>
      </c>
    </row>
    <row r="72" spans="2:5" ht="25.5">
      <c r="B72" s="3015" t="s">
        <v>42</v>
      </c>
      <c r="C72" s="3016" t="s">
        <v>67</v>
      </c>
      <c r="D72" s="3029">
        <v>0</v>
      </c>
      <c r="E72" s="3030">
        <v>0</v>
      </c>
    </row>
    <row r="73" spans="2:5">
      <c r="B73" s="3015" t="s">
        <v>285</v>
      </c>
      <c r="C73" s="3016" t="s">
        <v>286</v>
      </c>
      <c r="D73" s="3029">
        <v>0</v>
      </c>
      <c r="E73" s="3030">
        <v>0</v>
      </c>
    </row>
    <row r="74" spans="2:5">
      <c r="B74" s="3015" t="s">
        <v>287</v>
      </c>
      <c r="C74" s="3016" t="s">
        <v>288</v>
      </c>
      <c r="D74" s="3029">
        <v>0</v>
      </c>
      <c r="E74" s="3030">
        <v>0</v>
      </c>
    </row>
    <row r="75" spans="2:5">
      <c r="B75" s="3015" t="s">
        <v>289</v>
      </c>
      <c r="C75" s="3016" t="s">
        <v>290</v>
      </c>
      <c r="D75" s="3027">
        <v>0</v>
      </c>
      <c r="E75" s="3030">
        <v>0</v>
      </c>
    </row>
    <row r="76" spans="2:5">
      <c r="B76" s="3015" t="s">
        <v>291</v>
      </c>
      <c r="C76" s="3016" t="s">
        <v>292</v>
      </c>
      <c r="D76" s="3029">
        <v>0</v>
      </c>
      <c r="E76" s="3030">
        <v>0</v>
      </c>
    </row>
    <row r="77" spans="2:5">
      <c r="B77" s="3015" t="s">
        <v>293</v>
      </c>
      <c r="C77" s="3016" t="s">
        <v>294</v>
      </c>
      <c r="D77" s="3029">
        <v>0</v>
      </c>
      <c r="E77" s="3030">
        <v>0</v>
      </c>
    </row>
    <row r="78" spans="2:5">
      <c r="B78" s="3015" t="s">
        <v>68</v>
      </c>
      <c r="C78" s="3016" t="s">
        <v>69</v>
      </c>
      <c r="D78" s="3029">
        <v>0</v>
      </c>
      <c r="E78" s="3030">
        <v>0</v>
      </c>
    </row>
    <row r="79" spans="2:5">
      <c r="B79" s="3001" t="s">
        <v>70</v>
      </c>
      <c r="C79" s="3002" t="s">
        <v>71</v>
      </c>
      <c r="D79" s="3027">
        <v>0</v>
      </c>
      <c r="E79" s="3028">
        <v>0</v>
      </c>
    </row>
    <row r="80" spans="2:5">
      <c r="B80" s="3001" t="s">
        <v>295</v>
      </c>
      <c r="C80" s="3002" t="s">
        <v>296</v>
      </c>
      <c r="D80" s="3027">
        <v>0</v>
      </c>
      <c r="E80" s="3028">
        <v>0</v>
      </c>
    </row>
    <row r="81" spans="2:5">
      <c r="B81" s="3001" t="s">
        <v>297</v>
      </c>
      <c r="C81" s="3002" t="s">
        <v>298</v>
      </c>
      <c r="D81" s="3027">
        <v>0</v>
      </c>
      <c r="E81" s="3028">
        <v>0</v>
      </c>
    </row>
    <row r="82" spans="2:5">
      <c r="B82" s="3001" t="s">
        <v>299</v>
      </c>
      <c r="C82" s="3002" t="s">
        <v>300</v>
      </c>
      <c r="D82" s="3027">
        <v>0</v>
      </c>
      <c r="E82" s="3028">
        <v>0</v>
      </c>
    </row>
    <row r="83" spans="2:5">
      <c r="B83" s="3001" t="s">
        <v>301</v>
      </c>
      <c r="C83" s="3002" t="s">
        <v>302</v>
      </c>
      <c r="D83" s="3027">
        <v>0</v>
      </c>
      <c r="E83" s="3028">
        <v>0</v>
      </c>
    </row>
    <row r="84" spans="2:5">
      <c r="B84" s="3001" t="s">
        <v>72</v>
      </c>
      <c r="C84" s="3002" t="s">
        <v>73</v>
      </c>
      <c r="D84" s="3027">
        <v>0</v>
      </c>
      <c r="E84" s="3028">
        <v>0</v>
      </c>
    </row>
    <row r="85" spans="2:5">
      <c r="B85" s="3001" t="s">
        <v>74</v>
      </c>
      <c r="C85" s="3002" t="s">
        <v>75</v>
      </c>
      <c r="D85" s="3027">
        <v>0</v>
      </c>
      <c r="E85" s="3028">
        <v>0</v>
      </c>
    </row>
    <row r="86" spans="2:5" ht="13.5" thickBot="1">
      <c r="B86" s="3017" t="s">
        <v>76</v>
      </c>
      <c r="C86" s="3018" t="s">
        <v>77</v>
      </c>
      <c r="D86" s="3031">
        <v>0</v>
      </c>
      <c r="E86" s="3032">
        <v>0</v>
      </c>
    </row>
    <row r="87" spans="2:5" ht="26.25" thickBot="1">
      <c r="B87" s="3019" t="s">
        <v>32</v>
      </c>
      <c r="C87" s="3020" t="s">
        <v>78</v>
      </c>
      <c r="D87" s="3058">
        <v>20420985.219999999</v>
      </c>
      <c r="E87" s="3059">
        <v>1</v>
      </c>
    </row>
    <row r="88" spans="2:5" ht="13.5" thickBot="1">
      <c r="B88" s="2998" t="s">
        <v>79</v>
      </c>
      <c r="C88" s="2999" t="s">
        <v>80</v>
      </c>
      <c r="D88" s="3038">
        <v>0</v>
      </c>
      <c r="E88" s="3061">
        <v>0</v>
      </c>
    </row>
    <row r="89" spans="2:5" ht="13.5" thickBot="1">
      <c r="B89" s="2998" t="s">
        <v>81</v>
      </c>
      <c r="C89" s="2999" t="s">
        <v>82</v>
      </c>
      <c r="D89" s="3038">
        <v>0</v>
      </c>
      <c r="E89" s="3049">
        <v>0</v>
      </c>
    </row>
    <row r="90" spans="2:5" ht="13.5" thickBot="1">
      <c r="B90" s="2998" t="s">
        <v>83</v>
      </c>
      <c r="C90" s="2999" t="s">
        <v>84</v>
      </c>
      <c r="D90" s="3038">
        <v>0</v>
      </c>
      <c r="E90" s="3049">
        <v>0</v>
      </c>
    </row>
    <row r="91" spans="2:5">
      <c r="B91" s="2998" t="s">
        <v>85</v>
      </c>
      <c r="C91" s="2999" t="s">
        <v>86</v>
      </c>
      <c r="D91" s="3038">
        <v>20420985.219999999</v>
      </c>
      <c r="E91" s="3060">
        <v>1</v>
      </c>
    </row>
    <row r="92" spans="2:5">
      <c r="B92" s="3001" t="s">
        <v>5</v>
      </c>
      <c r="C92" s="3002" t="s">
        <v>87</v>
      </c>
      <c r="D92" s="3065">
        <v>0</v>
      </c>
      <c r="E92" s="3066">
        <v>0</v>
      </c>
    </row>
    <row r="93" spans="2:5">
      <c r="B93" s="3001" t="s">
        <v>7</v>
      </c>
      <c r="C93" s="3002" t="s">
        <v>88</v>
      </c>
      <c r="D93" s="3065">
        <v>20420985.219999999</v>
      </c>
      <c r="E93" s="3066">
        <v>1</v>
      </c>
    </row>
    <row r="94" spans="2:5" ht="13.5" thickBot="1">
      <c r="B94" s="3003" t="s">
        <v>9</v>
      </c>
      <c r="C94" s="3004" t="s">
        <v>89</v>
      </c>
      <c r="D94" s="3033">
        <v>0</v>
      </c>
      <c r="E94" s="3034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>
  <dimension ref="A1:G94"/>
  <sheetViews>
    <sheetView topLeftCell="A58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245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27499.040000000001</v>
      </c>
      <c r="E9" s="23">
        <f>E10+E11+E12+E13</f>
        <v>42961.81</v>
      </c>
    </row>
    <row r="10" spans="2:5">
      <c r="B10" s="14" t="s">
        <v>5</v>
      </c>
      <c r="C10" s="93" t="s">
        <v>6</v>
      </c>
      <c r="D10" s="175">
        <v>27499.040000000001</v>
      </c>
      <c r="E10" s="226">
        <v>42961.81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27499.040000000001</v>
      </c>
      <c r="E20" s="229">
        <f>E9-E16</f>
        <v>42961.81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9884.67</v>
      </c>
      <c r="E24" s="23">
        <f>D20</f>
        <v>27499.040000000001</v>
      </c>
      <c r="G24" s="92"/>
    </row>
    <row r="25" spans="2:7">
      <c r="B25" s="21" t="s">
        <v>25</v>
      </c>
      <c r="C25" s="22" t="s">
        <v>26</v>
      </c>
      <c r="D25" s="95">
        <v>17632.47</v>
      </c>
      <c r="E25" s="110">
        <v>20127.61</v>
      </c>
      <c r="F25" s="50"/>
    </row>
    <row r="26" spans="2:7">
      <c r="B26" s="24" t="s">
        <v>27</v>
      </c>
      <c r="C26" s="25" t="s">
        <v>28</v>
      </c>
      <c r="D26" s="96">
        <v>20410.759999999998</v>
      </c>
      <c r="E26" s="111">
        <v>43378.74</v>
      </c>
    </row>
    <row r="27" spans="2:7">
      <c r="B27" s="26" t="s">
        <v>5</v>
      </c>
      <c r="C27" s="15" t="s">
        <v>29</v>
      </c>
      <c r="D27" s="175">
        <v>18077.28</v>
      </c>
      <c r="E27" s="231">
        <v>33907.06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2333.48</v>
      </c>
      <c r="E29" s="231">
        <v>9471.68</v>
      </c>
    </row>
    <row r="30" spans="2:7">
      <c r="B30" s="24" t="s">
        <v>32</v>
      </c>
      <c r="C30" s="27" t="s">
        <v>33</v>
      </c>
      <c r="D30" s="96">
        <v>2778.29</v>
      </c>
      <c r="E30" s="111">
        <v>23251.13</v>
      </c>
    </row>
    <row r="31" spans="2:7">
      <c r="B31" s="26" t="s">
        <v>5</v>
      </c>
      <c r="C31" s="15" t="s">
        <v>34</v>
      </c>
      <c r="D31" s="175"/>
      <c r="E31" s="231">
        <v>21363.05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167.24</v>
      </c>
      <c r="E33" s="231">
        <v>1192.32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361.8</v>
      </c>
      <c r="E35" s="231">
        <v>692.07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2249.25</v>
      </c>
      <c r="E37" s="231">
        <v>3.69</v>
      </c>
    </row>
    <row r="38" spans="2:6">
      <c r="B38" s="21" t="s">
        <v>44</v>
      </c>
      <c r="C38" s="22" t="s">
        <v>45</v>
      </c>
      <c r="D38" s="95">
        <v>-18.100000000000001</v>
      </c>
      <c r="E38" s="23">
        <v>-4664.84</v>
      </c>
    </row>
    <row r="39" spans="2:6" ht="13.5" thickBot="1">
      <c r="B39" s="30" t="s">
        <v>46</v>
      </c>
      <c r="C39" s="31" t="s">
        <v>47</v>
      </c>
      <c r="D39" s="97">
        <v>27499.040000000001</v>
      </c>
      <c r="E39" s="242">
        <f>E24+E25+E38</f>
        <v>42961.81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89">
        <v>35.503999999999998</v>
      </c>
      <c r="E44" s="144">
        <v>97.262559999999993</v>
      </c>
    </row>
    <row r="45" spans="2:6" ht="13.5" thickBot="1">
      <c r="B45" s="41" t="s">
        <v>7</v>
      </c>
      <c r="C45" s="49" t="s">
        <v>52</v>
      </c>
      <c r="D45" s="143">
        <v>97.262559999999993</v>
      </c>
      <c r="E45" s="148">
        <v>160.54488000000001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278.41000000000003</v>
      </c>
      <c r="E47" s="150">
        <v>282.73</v>
      </c>
    </row>
    <row r="48" spans="2:6">
      <c r="B48" s="39" t="s">
        <v>7</v>
      </c>
      <c r="C48" s="48" t="s">
        <v>54</v>
      </c>
      <c r="D48" s="160">
        <v>266.14999999999998</v>
      </c>
      <c r="E48" s="154">
        <v>254.91</v>
      </c>
    </row>
    <row r="49" spans="2:5">
      <c r="B49" s="39" t="s">
        <v>9</v>
      </c>
      <c r="C49" s="48" t="s">
        <v>55</v>
      </c>
      <c r="D49" s="160">
        <v>299.64</v>
      </c>
      <c r="E49" s="154">
        <v>315.2</v>
      </c>
    </row>
    <row r="50" spans="2:5" ht="13.5" thickBot="1">
      <c r="B50" s="41" t="s">
        <v>11</v>
      </c>
      <c r="C50" s="49" t="s">
        <v>52</v>
      </c>
      <c r="D50" s="143">
        <v>282.73</v>
      </c>
      <c r="E50" s="152">
        <v>267.60000000000002</v>
      </c>
    </row>
    <row r="51" spans="2:5" ht="13.5" thickBot="1">
      <c r="B51" s="32"/>
      <c r="C51" s="33"/>
      <c r="D51" s="153"/>
      <c r="E51" s="153"/>
    </row>
    <row r="52" spans="2:5" ht="16.5" thickBot="1">
      <c r="B52" s="3043"/>
      <c r="C52" s="3044" t="s">
        <v>56</v>
      </c>
      <c r="D52" s="3045"/>
      <c r="E52" s="3035"/>
    </row>
    <row r="53" spans="2:5" ht="23.25" customHeight="1" thickBot="1">
      <c r="B53" s="6368" t="s">
        <v>57</v>
      </c>
      <c r="C53" s="6369"/>
      <c r="D53" s="3046" t="s">
        <v>58</v>
      </c>
      <c r="E53" s="3047" t="s">
        <v>59</v>
      </c>
    </row>
    <row r="54" spans="2:5" ht="13.5" thickBot="1">
      <c r="B54" s="3048" t="s">
        <v>27</v>
      </c>
      <c r="C54" s="3037" t="s">
        <v>60</v>
      </c>
      <c r="D54" s="3073">
        <v>42961.81</v>
      </c>
      <c r="E54" s="3074">
        <v>1</v>
      </c>
    </row>
    <row r="55" spans="2:5" ht="25.5">
      <c r="B55" s="3050" t="s">
        <v>5</v>
      </c>
      <c r="C55" s="3051" t="s">
        <v>61</v>
      </c>
      <c r="D55" s="3063">
        <v>0</v>
      </c>
      <c r="E55" s="3064">
        <v>0</v>
      </c>
    </row>
    <row r="56" spans="2:5">
      <c r="B56" s="3039" t="s">
        <v>268</v>
      </c>
      <c r="C56" s="245" t="s">
        <v>269</v>
      </c>
      <c r="D56" s="3065">
        <v>0</v>
      </c>
      <c r="E56" s="3066">
        <v>0</v>
      </c>
    </row>
    <row r="57" spans="2:5">
      <c r="B57" s="246" t="s">
        <v>270</v>
      </c>
      <c r="C57" s="245" t="s">
        <v>271</v>
      </c>
      <c r="D57" s="3065">
        <v>0</v>
      </c>
      <c r="E57" s="3066">
        <v>0</v>
      </c>
    </row>
    <row r="58" spans="2:5">
      <c r="B58" s="246" t="s">
        <v>272</v>
      </c>
      <c r="C58" s="245" t="s">
        <v>273</v>
      </c>
      <c r="D58" s="247">
        <v>0</v>
      </c>
      <c r="E58" s="3066">
        <v>0</v>
      </c>
    </row>
    <row r="59" spans="2:5" ht="25.5">
      <c r="B59" s="3039" t="s">
        <v>7</v>
      </c>
      <c r="C59" s="3040" t="s">
        <v>62</v>
      </c>
      <c r="D59" s="3065">
        <v>0</v>
      </c>
      <c r="E59" s="3066">
        <v>0</v>
      </c>
    </row>
    <row r="60" spans="2:5">
      <c r="B60" s="3039" t="s">
        <v>9</v>
      </c>
      <c r="C60" s="3040" t="s">
        <v>63</v>
      </c>
      <c r="D60" s="3065">
        <v>0</v>
      </c>
      <c r="E60" s="3066">
        <v>0</v>
      </c>
    </row>
    <row r="61" spans="2:5" ht="24" customHeight="1">
      <c r="B61" s="3039" t="s">
        <v>274</v>
      </c>
      <c r="C61" s="3040" t="s">
        <v>275</v>
      </c>
      <c r="D61" s="3065">
        <v>0</v>
      </c>
      <c r="E61" s="3066">
        <v>0</v>
      </c>
    </row>
    <row r="62" spans="2:5">
      <c r="B62" s="3039" t="s">
        <v>276</v>
      </c>
      <c r="C62" s="3040" t="s">
        <v>16</v>
      </c>
      <c r="D62" s="3065">
        <v>0</v>
      </c>
      <c r="E62" s="3066">
        <v>0</v>
      </c>
    </row>
    <row r="63" spans="2:5">
      <c r="B63" s="3039" t="s">
        <v>11</v>
      </c>
      <c r="C63" s="3040" t="s">
        <v>64</v>
      </c>
      <c r="D63" s="3065">
        <v>0</v>
      </c>
      <c r="E63" s="3066">
        <v>0</v>
      </c>
    </row>
    <row r="64" spans="2:5">
      <c r="B64" s="3039" t="s">
        <v>13</v>
      </c>
      <c r="C64" s="3040" t="s">
        <v>275</v>
      </c>
      <c r="D64" s="3065">
        <v>0</v>
      </c>
      <c r="E64" s="3066">
        <v>0</v>
      </c>
    </row>
    <row r="65" spans="2:5">
      <c r="B65" s="3039" t="s">
        <v>15</v>
      </c>
      <c r="C65" s="3040" t="s">
        <v>16</v>
      </c>
      <c r="D65" s="3065">
        <v>0</v>
      </c>
      <c r="E65" s="3066">
        <v>0</v>
      </c>
    </row>
    <row r="66" spans="2:5">
      <c r="B66" s="3039" t="s">
        <v>38</v>
      </c>
      <c r="C66" s="3040" t="s">
        <v>65</v>
      </c>
      <c r="D66" s="3065">
        <v>0</v>
      </c>
      <c r="E66" s="3066">
        <v>0</v>
      </c>
    </row>
    <row r="67" spans="2:5">
      <c r="B67" s="3052" t="s">
        <v>40</v>
      </c>
      <c r="C67" s="3053" t="s">
        <v>66</v>
      </c>
      <c r="D67" s="3075">
        <v>42961.81</v>
      </c>
      <c r="E67" s="3076">
        <v>1</v>
      </c>
    </row>
    <row r="68" spans="2:5">
      <c r="B68" s="3052" t="s">
        <v>277</v>
      </c>
      <c r="C68" s="3053" t="s">
        <v>278</v>
      </c>
      <c r="D68" s="3077">
        <v>42961.81</v>
      </c>
      <c r="E68" s="3078">
        <v>1</v>
      </c>
    </row>
    <row r="69" spans="2:5">
      <c r="B69" s="3052" t="s">
        <v>279</v>
      </c>
      <c r="C69" s="3053" t="s">
        <v>280</v>
      </c>
      <c r="D69" s="3067">
        <v>0</v>
      </c>
      <c r="E69" s="3068">
        <v>0</v>
      </c>
    </row>
    <row r="70" spans="2:5">
      <c r="B70" s="3052" t="s">
        <v>281</v>
      </c>
      <c r="C70" s="3053" t="s">
        <v>282</v>
      </c>
      <c r="D70" s="3067">
        <v>0</v>
      </c>
      <c r="E70" s="3068">
        <v>0</v>
      </c>
    </row>
    <row r="71" spans="2:5">
      <c r="B71" s="3052" t="s">
        <v>283</v>
      </c>
      <c r="C71" s="3053" t="s">
        <v>284</v>
      </c>
      <c r="D71" s="3067">
        <v>0</v>
      </c>
      <c r="E71" s="3068">
        <v>0</v>
      </c>
    </row>
    <row r="72" spans="2:5" ht="25.5">
      <c r="B72" s="3052" t="s">
        <v>42</v>
      </c>
      <c r="C72" s="3053" t="s">
        <v>67</v>
      </c>
      <c r="D72" s="3067">
        <v>0</v>
      </c>
      <c r="E72" s="3068">
        <v>0</v>
      </c>
    </row>
    <row r="73" spans="2:5">
      <c r="B73" s="3052" t="s">
        <v>285</v>
      </c>
      <c r="C73" s="3053" t="s">
        <v>286</v>
      </c>
      <c r="D73" s="3067">
        <v>0</v>
      </c>
      <c r="E73" s="3068">
        <v>0</v>
      </c>
    </row>
    <row r="74" spans="2:5">
      <c r="B74" s="3052" t="s">
        <v>287</v>
      </c>
      <c r="C74" s="3053" t="s">
        <v>288</v>
      </c>
      <c r="D74" s="3067">
        <v>0</v>
      </c>
      <c r="E74" s="3068">
        <v>0</v>
      </c>
    </row>
    <row r="75" spans="2:5">
      <c r="B75" s="3052" t="s">
        <v>289</v>
      </c>
      <c r="C75" s="3053" t="s">
        <v>290</v>
      </c>
      <c r="D75" s="3065">
        <v>0</v>
      </c>
      <c r="E75" s="3068">
        <v>0</v>
      </c>
    </row>
    <row r="76" spans="2:5">
      <c r="B76" s="3052" t="s">
        <v>291</v>
      </c>
      <c r="C76" s="3053" t="s">
        <v>292</v>
      </c>
      <c r="D76" s="3067">
        <v>0</v>
      </c>
      <c r="E76" s="3068">
        <v>0</v>
      </c>
    </row>
    <row r="77" spans="2:5">
      <c r="B77" s="3052" t="s">
        <v>293</v>
      </c>
      <c r="C77" s="3053" t="s">
        <v>294</v>
      </c>
      <c r="D77" s="3067">
        <v>0</v>
      </c>
      <c r="E77" s="3068">
        <v>0</v>
      </c>
    </row>
    <row r="78" spans="2:5">
      <c r="B78" s="3052" t="s">
        <v>68</v>
      </c>
      <c r="C78" s="3053" t="s">
        <v>69</v>
      </c>
      <c r="D78" s="3067">
        <v>0</v>
      </c>
      <c r="E78" s="3068">
        <v>0</v>
      </c>
    </row>
    <row r="79" spans="2:5">
      <c r="B79" s="3039" t="s">
        <v>70</v>
      </c>
      <c r="C79" s="3040" t="s">
        <v>71</v>
      </c>
      <c r="D79" s="3065">
        <v>0</v>
      </c>
      <c r="E79" s="3066">
        <v>0</v>
      </c>
    </row>
    <row r="80" spans="2:5">
      <c r="B80" s="3039" t="s">
        <v>295</v>
      </c>
      <c r="C80" s="3040" t="s">
        <v>296</v>
      </c>
      <c r="D80" s="3065">
        <v>0</v>
      </c>
      <c r="E80" s="3066">
        <v>0</v>
      </c>
    </row>
    <row r="81" spans="2:5">
      <c r="B81" s="3039" t="s">
        <v>297</v>
      </c>
      <c r="C81" s="3040" t="s">
        <v>298</v>
      </c>
      <c r="D81" s="3065">
        <v>0</v>
      </c>
      <c r="E81" s="3066">
        <v>0</v>
      </c>
    </row>
    <row r="82" spans="2:5">
      <c r="B82" s="3039" t="s">
        <v>299</v>
      </c>
      <c r="C82" s="3040" t="s">
        <v>300</v>
      </c>
      <c r="D82" s="3065">
        <v>0</v>
      </c>
      <c r="E82" s="3066">
        <v>0</v>
      </c>
    </row>
    <row r="83" spans="2:5">
      <c r="B83" s="3039" t="s">
        <v>301</v>
      </c>
      <c r="C83" s="3040" t="s">
        <v>302</v>
      </c>
      <c r="D83" s="3065">
        <v>0</v>
      </c>
      <c r="E83" s="3066">
        <v>0</v>
      </c>
    </row>
    <row r="84" spans="2:5">
      <c r="B84" s="3039" t="s">
        <v>72</v>
      </c>
      <c r="C84" s="3040" t="s">
        <v>73</v>
      </c>
      <c r="D84" s="3065">
        <v>0</v>
      </c>
      <c r="E84" s="3066">
        <v>0</v>
      </c>
    </row>
    <row r="85" spans="2:5">
      <c r="B85" s="3039" t="s">
        <v>74</v>
      </c>
      <c r="C85" s="3040" t="s">
        <v>75</v>
      </c>
      <c r="D85" s="3065">
        <v>0</v>
      </c>
      <c r="E85" s="3066">
        <v>0</v>
      </c>
    </row>
    <row r="86" spans="2:5" ht="13.5" thickBot="1">
      <c r="B86" s="3054" t="s">
        <v>76</v>
      </c>
      <c r="C86" s="3055" t="s">
        <v>77</v>
      </c>
      <c r="D86" s="3069">
        <v>0</v>
      </c>
      <c r="E86" s="3070">
        <v>0</v>
      </c>
    </row>
    <row r="87" spans="2:5" ht="26.25" thickBot="1">
      <c r="B87" s="3056" t="s">
        <v>32</v>
      </c>
      <c r="C87" s="3057" t="s">
        <v>78</v>
      </c>
      <c r="D87" s="3058">
        <v>0</v>
      </c>
      <c r="E87" s="3059">
        <v>0</v>
      </c>
    </row>
    <row r="88" spans="2:5" ht="13.5" thickBot="1">
      <c r="B88" s="3036" t="s">
        <v>79</v>
      </c>
      <c r="C88" s="3037" t="s">
        <v>80</v>
      </c>
      <c r="D88" s="3038">
        <v>0</v>
      </c>
      <c r="E88" s="3049">
        <v>0</v>
      </c>
    </row>
    <row r="89" spans="2:5" ht="13.5" thickBot="1">
      <c r="B89" s="3036" t="s">
        <v>81</v>
      </c>
      <c r="C89" s="3037" t="s">
        <v>82</v>
      </c>
      <c r="D89" s="3038">
        <v>0</v>
      </c>
      <c r="E89" s="3049">
        <v>0</v>
      </c>
    </row>
    <row r="90" spans="2:5" ht="13.5" thickBot="1">
      <c r="B90" s="3036" t="s">
        <v>83</v>
      </c>
      <c r="C90" s="3037" t="s">
        <v>84</v>
      </c>
      <c r="D90" s="3038">
        <v>0</v>
      </c>
      <c r="E90" s="3062">
        <v>0</v>
      </c>
    </row>
    <row r="91" spans="2:5">
      <c r="B91" s="3036" t="s">
        <v>85</v>
      </c>
      <c r="C91" s="3037" t="s">
        <v>86</v>
      </c>
      <c r="D91" s="3082">
        <v>42961.81</v>
      </c>
      <c r="E91" s="3101">
        <v>1</v>
      </c>
    </row>
    <row r="92" spans="2:5">
      <c r="B92" s="3039" t="s">
        <v>5</v>
      </c>
      <c r="C92" s="3040" t="s">
        <v>87</v>
      </c>
      <c r="D92" s="3104">
        <v>42961.81</v>
      </c>
      <c r="E92" s="3105">
        <v>1</v>
      </c>
    </row>
    <row r="93" spans="2:5">
      <c r="B93" s="3039" t="s">
        <v>7</v>
      </c>
      <c r="C93" s="3040" t="s">
        <v>88</v>
      </c>
      <c r="D93" s="3104">
        <v>0</v>
      </c>
      <c r="E93" s="3105">
        <v>0</v>
      </c>
    </row>
    <row r="94" spans="2:5" ht="13.5" thickBot="1">
      <c r="B94" s="3041" t="s">
        <v>9</v>
      </c>
      <c r="C94" s="3042" t="s">
        <v>89</v>
      </c>
      <c r="D94" s="3071">
        <v>0</v>
      </c>
      <c r="E94" s="3072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>
  <dimension ref="A1:G94"/>
  <sheetViews>
    <sheetView topLeftCell="A55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570312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247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1224898.02</v>
      </c>
      <c r="E9" s="23">
        <f>E10+E11+E12+E13</f>
        <v>1112866.8899999999</v>
      </c>
    </row>
    <row r="10" spans="2:5">
      <c r="B10" s="14" t="s">
        <v>5</v>
      </c>
      <c r="C10" s="93" t="s">
        <v>6</v>
      </c>
      <c r="D10" s="175">
        <v>1224898.02</v>
      </c>
      <c r="E10" s="226">
        <v>1112866.8899999999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1224898.02</v>
      </c>
      <c r="E20" s="229">
        <f>E9-E16</f>
        <v>1112866.8899999999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216315.29</v>
      </c>
      <c r="E24" s="23">
        <f>D20</f>
        <v>1224898.02</v>
      </c>
    </row>
    <row r="25" spans="2:7">
      <c r="B25" s="21" t="s">
        <v>25</v>
      </c>
      <c r="C25" s="22" t="s">
        <v>26</v>
      </c>
      <c r="D25" s="95">
        <v>988180.16999999993</v>
      </c>
      <c r="E25" s="110">
        <v>-107757.29</v>
      </c>
      <c r="F25" s="50"/>
      <c r="G25" s="92"/>
    </row>
    <row r="26" spans="2:7">
      <c r="B26" s="24" t="s">
        <v>27</v>
      </c>
      <c r="C26" s="25" t="s">
        <v>28</v>
      </c>
      <c r="D26" s="96">
        <v>1072262.6099999999</v>
      </c>
      <c r="E26" s="111">
        <v>701299.77</v>
      </c>
    </row>
    <row r="27" spans="2:7">
      <c r="B27" s="26" t="s">
        <v>5</v>
      </c>
      <c r="C27" s="15" t="s">
        <v>29</v>
      </c>
      <c r="D27" s="175">
        <v>821514.48</v>
      </c>
      <c r="E27" s="231">
        <v>434602.35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250748.13</v>
      </c>
      <c r="E29" s="231">
        <v>266697.42</v>
      </c>
    </row>
    <row r="30" spans="2:7">
      <c r="B30" s="24" t="s">
        <v>32</v>
      </c>
      <c r="C30" s="27" t="s">
        <v>33</v>
      </c>
      <c r="D30" s="96">
        <v>84082.44</v>
      </c>
      <c r="E30" s="111">
        <v>809057.06</v>
      </c>
    </row>
    <row r="31" spans="2:7">
      <c r="B31" s="26" t="s">
        <v>5</v>
      </c>
      <c r="C31" s="15" t="s">
        <v>34</v>
      </c>
      <c r="D31" s="175">
        <v>40559.93</v>
      </c>
      <c r="E31" s="231">
        <v>17438.41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243.41</v>
      </c>
      <c r="E33" s="231">
        <v>1129.06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5552.7</v>
      </c>
      <c r="E35" s="231">
        <v>20282.669999999998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37726.400000000001</v>
      </c>
      <c r="E37" s="231">
        <v>770206.92</v>
      </c>
    </row>
    <row r="38" spans="2:6">
      <c r="B38" s="21" t="s">
        <v>44</v>
      </c>
      <c r="C38" s="22" t="s">
        <v>45</v>
      </c>
      <c r="D38" s="95">
        <v>20402.560000000001</v>
      </c>
      <c r="E38" s="23">
        <v>-4273.84</v>
      </c>
    </row>
    <row r="39" spans="2:6" ht="13.5" thickBot="1">
      <c r="B39" s="30" t="s">
        <v>46</v>
      </c>
      <c r="C39" s="31" t="s">
        <v>47</v>
      </c>
      <c r="D39" s="97">
        <v>1224898.02</v>
      </c>
      <c r="E39" s="242">
        <f>E24+E25+E38</f>
        <v>1112866.8899999999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819.93510000000003</v>
      </c>
      <c r="E44" s="144">
        <v>4330.86312</v>
      </c>
    </row>
    <row r="45" spans="2:6" ht="13.5" thickBot="1">
      <c r="B45" s="41" t="s">
        <v>7</v>
      </c>
      <c r="C45" s="49" t="s">
        <v>52</v>
      </c>
      <c r="D45" s="143">
        <v>4330.86312</v>
      </c>
      <c r="E45" s="148">
        <v>3936.9826699999999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263.82</v>
      </c>
      <c r="E47" s="150">
        <v>282.83</v>
      </c>
    </row>
    <row r="48" spans="2:6">
      <c r="B48" s="39" t="s">
        <v>7</v>
      </c>
      <c r="C48" s="48" t="s">
        <v>54</v>
      </c>
      <c r="D48" s="160">
        <v>260.08999999999997</v>
      </c>
      <c r="E48" s="154">
        <v>275.73</v>
      </c>
    </row>
    <row r="49" spans="2:5">
      <c r="B49" s="39" t="s">
        <v>9</v>
      </c>
      <c r="C49" s="48" t="s">
        <v>55</v>
      </c>
      <c r="D49" s="160">
        <v>284.39999999999998</v>
      </c>
      <c r="E49" s="154">
        <v>288.91000000000003</v>
      </c>
    </row>
    <row r="50" spans="2:5" ht="13.5" thickBot="1">
      <c r="B50" s="41" t="s">
        <v>11</v>
      </c>
      <c r="C50" s="49" t="s">
        <v>52</v>
      </c>
      <c r="D50" s="143">
        <v>282.83</v>
      </c>
      <c r="E50" s="152">
        <v>282.67</v>
      </c>
    </row>
    <row r="51" spans="2:5" ht="13.5" thickBot="1">
      <c r="B51" s="32"/>
      <c r="C51" s="33"/>
      <c r="D51" s="153"/>
      <c r="E51" s="153"/>
    </row>
    <row r="52" spans="2:5" ht="16.5" thickBot="1">
      <c r="B52" s="3087"/>
      <c r="C52" s="3088" t="s">
        <v>56</v>
      </c>
      <c r="D52" s="3089"/>
      <c r="E52" s="3079"/>
    </row>
    <row r="53" spans="2:5" ht="23.25" customHeight="1" thickBot="1">
      <c r="B53" s="6368" t="s">
        <v>57</v>
      </c>
      <c r="C53" s="6369"/>
      <c r="D53" s="3090" t="s">
        <v>58</v>
      </c>
      <c r="E53" s="3091" t="s">
        <v>59</v>
      </c>
    </row>
    <row r="54" spans="2:5" ht="13.5" thickBot="1">
      <c r="B54" s="3092" t="s">
        <v>27</v>
      </c>
      <c r="C54" s="3081" t="s">
        <v>60</v>
      </c>
      <c r="D54" s="3110">
        <v>1112866.8899999999</v>
      </c>
      <c r="E54" s="3111">
        <v>1</v>
      </c>
    </row>
    <row r="55" spans="2:5" ht="25.5">
      <c r="B55" s="3093" t="s">
        <v>5</v>
      </c>
      <c r="C55" s="3094" t="s">
        <v>61</v>
      </c>
      <c r="D55" s="3102">
        <v>0</v>
      </c>
      <c r="E55" s="3103">
        <v>0</v>
      </c>
    </row>
    <row r="56" spans="2:5">
      <c r="B56" s="3083" t="s">
        <v>268</v>
      </c>
      <c r="C56" s="245" t="s">
        <v>269</v>
      </c>
      <c r="D56" s="3104">
        <v>0</v>
      </c>
      <c r="E56" s="3105">
        <v>0</v>
      </c>
    </row>
    <row r="57" spans="2:5">
      <c r="B57" s="246" t="s">
        <v>270</v>
      </c>
      <c r="C57" s="245" t="s">
        <v>271</v>
      </c>
      <c r="D57" s="3104">
        <v>0</v>
      </c>
      <c r="E57" s="3105">
        <v>0</v>
      </c>
    </row>
    <row r="58" spans="2:5">
      <c r="B58" s="246" t="s">
        <v>272</v>
      </c>
      <c r="C58" s="245" t="s">
        <v>273</v>
      </c>
      <c r="D58" s="247">
        <v>0</v>
      </c>
      <c r="E58" s="3105">
        <v>0</v>
      </c>
    </row>
    <row r="59" spans="2:5" ht="25.5">
      <c r="B59" s="3083" t="s">
        <v>7</v>
      </c>
      <c r="C59" s="3084" t="s">
        <v>62</v>
      </c>
      <c r="D59" s="3104">
        <v>0</v>
      </c>
      <c r="E59" s="3105">
        <v>0</v>
      </c>
    </row>
    <row r="60" spans="2:5">
      <c r="B60" s="3083" t="s">
        <v>9</v>
      </c>
      <c r="C60" s="3084" t="s">
        <v>63</v>
      </c>
      <c r="D60" s="3104">
        <v>0</v>
      </c>
      <c r="E60" s="3105">
        <v>0</v>
      </c>
    </row>
    <row r="61" spans="2:5" ht="24" customHeight="1">
      <c r="B61" s="3083" t="s">
        <v>274</v>
      </c>
      <c r="C61" s="3084" t="s">
        <v>275</v>
      </c>
      <c r="D61" s="3104">
        <v>0</v>
      </c>
      <c r="E61" s="3105">
        <v>0</v>
      </c>
    </row>
    <row r="62" spans="2:5">
      <c r="B62" s="3083" t="s">
        <v>276</v>
      </c>
      <c r="C62" s="3084" t="s">
        <v>16</v>
      </c>
      <c r="D62" s="3104">
        <v>0</v>
      </c>
      <c r="E62" s="3105">
        <v>0</v>
      </c>
    </row>
    <row r="63" spans="2:5">
      <c r="B63" s="3083" t="s">
        <v>11</v>
      </c>
      <c r="C63" s="3084" t="s">
        <v>64</v>
      </c>
      <c r="D63" s="3104">
        <v>0</v>
      </c>
      <c r="E63" s="3105">
        <v>0</v>
      </c>
    </row>
    <row r="64" spans="2:5">
      <c r="B64" s="3083" t="s">
        <v>13</v>
      </c>
      <c r="C64" s="3084" t="s">
        <v>275</v>
      </c>
      <c r="D64" s="3104">
        <v>0</v>
      </c>
      <c r="E64" s="3105">
        <v>0</v>
      </c>
    </row>
    <row r="65" spans="2:5">
      <c r="B65" s="3083" t="s">
        <v>15</v>
      </c>
      <c r="C65" s="3084" t="s">
        <v>16</v>
      </c>
      <c r="D65" s="3104">
        <v>0</v>
      </c>
      <c r="E65" s="3105">
        <v>0</v>
      </c>
    </row>
    <row r="66" spans="2:5">
      <c r="B66" s="3083" t="s">
        <v>38</v>
      </c>
      <c r="C66" s="3084" t="s">
        <v>65</v>
      </c>
      <c r="D66" s="3104">
        <v>0</v>
      </c>
      <c r="E66" s="3105">
        <v>0</v>
      </c>
    </row>
    <row r="67" spans="2:5">
      <c r="B67" s="3095" t="s">
        <v>40</v>
      </c>
      <c r="C67" s="3096" t="s">
        <v>66</v>
      </c>
      <c r="D67" s="3112">
        <v>1112866.8899999999</v>
      </c>
      <c r="E67" s="3113">
        <v>1</v>
      </c>
    </row>
    <row r="68" spans="2:5">
      <c r="B68" s="3095" t="s">
        <v>277</v>
      </c>
      <c r="C68" s="3096" t="s">
        <v>278</v>
      </c>
      <c r="D68" s="3114">
        <v>1112866.8899999999</v>
      </c>
      <c r="E68" s="3115">
        <v>1</v>
      </c>
    </row>
    <row r="69" spans="2:5">
      <c r="B69" s="3095" t="s">
        <v>279</v>
      </c>
      <c r="C69" s="3096" t="s">
        <v>280</v>
      </c>
      <c r="D69" s="3106">
        <v>0</v>
      </c>
      <c r="E69" s="3107">
        <v>0</v>
      </c>
    </row>
    <row r="70" spans="2:5">
      <c r="B70" s="3095" t="s">
        <v>281</v>
      </c>
      <c r="C70" s="3096" t="s">
        <v>282</v>
      </c>
      <c r="D70" s="3106">
        <v>0</v>
      </c>
      <c r="E70" s="3107">
        <v>0</v>
      </c>
    </row>
    <row r="71" spans="2:5">
      <c r="B71" s="3095" t="s">
        <v>283</v>
      </c>
      <c r="C71" s="3096" t="s">
        <v>284</v>
      </c>
      <c r="D71" s="3106">
        <v>0</v>
      </c>
      <c r="E71" s="3107">
        <v>0</v>
      </c>
    </row>
    <row r="72" spans="2:5" ht="25.5">
      <c r="B72" s="3095" t="s">
        <v>42</v>
      </c>
      <c r="C72" s="3096" t="s">
        <v>67</v>
      </c>
      <c r="D72" s="3106">
        <v>0</v>
      </c>
      <c r="E72" s="3107">
        <v>0</v>
      </c>
    </row>
    <row r="73" spans="2:5">
      <c r="B73" s="3095" t="s">
        <v>285</v>
      </c>
      <c r="C73" s="3096" t="s">
        <v>286</v>
      </c>
      <c r="D73" s="3106">
        <v>0</v>
      </c>
      <c r="E73" s="3107">
        <v>0</v>
      </c>
    </row>
    <row r="74" spans="2:5">
      <c r="B74" s="3095" t="s">
        <v>287</v>
      </c>
      <c r="C74" s="3096" t="s">
        <v>288</v>
      </c>
      <c r="D74" s="3106">
        <v>0</v>
      </c>
      <c r="E74" s="3107">
        <v>0</v>
      </c>
    </row>
    <row r="75" spans="2:5">
      <c r="B75" s="3095" t="s">
        <v>289</v>
      </c>
      <c r="C75" s="3096" t="s">
        <v>290</v>
      </c>
      <c r="D75" s="3104">
        <v>0</v>
      </c>
      <c r="E75" s="3107">
        <v>0</v>
      </c>
    </row>
    <row r="76" spans="2:5">
      <c r="B76" s="3095" t="s">
        <v>291</v>
      </c>
      <c r="C76" s="3096" t="s">
        <v>292</v>
      </c>
      <c r="D76" s="3106">
        <v>0</v>
      </c>
      <c r="E76" s="3107">
        <v>0</v>
      </c>
    </row>
    <row r="77" spans="2:5">
      <c r="B77" s="3095" t="s">
        <v>293</v>
      </c>
      <c r="C77" s="3096" t="s">
        <v>294</v>
      </c>
      <c r="D77" s="3106">
        <v>0</v>
      </c>
      <c r="E77" s="3107">
        <v>0</v>
      </c>
    </row>
    <row r="78" spans="2:5">
      <c r="B78" s="3095" t="s">
        <v>68</v>
      </c>
      <c r="C78" s="3096" t="s">
        <v>69</v>
      </c>
      <c r="D78" s="3106">
        <v>0</v>
      </c>
      <c r="E78" s="3107">
        <v>0</v>
      </c>
    </row>
    <row r="79" spans="2:5">
      <c r="B79" s="3083" t="s">
        <v>70</v>
      </c>
      <c r="C79" s="3084" t="s">
        <v>71</v>
      </c>
      <c r="D79" s="3104">
        <v>0</v>
      </c>
      <c r="E79" s="3105">
        <v>0</v>
      </c>
    </row>
    <row r="80" spans="2:5">
      <c r="B80" s="3083" t="s">
        <v>295</v>
      </c>
      <c r="C80" s="3084" t="s">
        <v>296</v>
      </c>
      <c r="D80" s="3104">
        <v>0</v>
      </c>
      <c r="E80" s="3105">
        <v>0</v>
      </c>
    </row>
    <row r="81" spans="2:5">
      <c r="B81" s="3083" t="s">
        <v>297</v>
      </c>
      <c r="C81" s="3084" t="s">
        <v>298</v>
      </c>
      <c r="D81" s="3104">
        <v>0</v>
      </c>
      <c r="E81" s="3105">
        <v>0</v>
      </c>
    </row>
    <row r="82" spans="2:5">
      <c r="B82" s="3083" t="s">
        <v>299</v>
      </c>
      <c r="C82" s="3084" t="s">
        <v>300</v>
      </c>
      <c r="D82" s="3104">
        <v>0</v>
      </c>
      <c r="E82" s="3105">
        <v>0</v>
      </c>
    </row>
    <row r="83" spans="2:5">
      <c r="B83" s="3083" t="s">
        <v>301</v>
      </c>
      <c r="C83" s="3084" t="s">
        <v>302</v>
      </c>
      <c r="D83" s="3104">
        <v>0</v>
      </c>
      <c r="E83" s="3105">
        <v>0</v>
      </c>
    </row>
    <row r="84" spans="2:5">
      <c r="B84" s="3083" t="s">
        <v>72</v>
      </c>
      <c r="C84" s="3084" t="s">
        <v>73</v>
      </c>
      <c r="D84" s="3104">
        <v>0</v>
      </c>
      <c r="E84" s="3105">
        <v>0</v>
      </c>
    </row>
    <row r="85" spans="2:5">
      <c r="B85" s="3083" t="s">
        <v>74</v>
      </c>
      <c r="C85" s="3084" t="s">
        <v>75</v>
      </c>
      <c r="D85" s="3104">
        <v>0</v>
      </c>
      <c r="E85" s="3105">
        <v>0</v>
      </c>
    </row>
    <row r="86" spans="2:5" ht="13.5" thickBot="1">
      <c r="B86" s="3097" t="s">
        <v>76</v>
      </c>
      <c r="C86" s="3098" t="s">
        <v>77</v>
      </c>
      <c r="D86" s="3108">
        <v>0</v>
      </c>
      <c r="E86" s="3109">
        <v>0</v>
      </c>
    </row>
    <row r="87" spans="2:5" ht="26.25" thickBot="1">
      <c r="B87" s="3099" t="s">
        <v>32</v>
      </c>
      <c r="C87" s="3100" t="s">
        <v>78</v>
      </c>
      <c r="D87" s="3139">
        <v>0</v>
      </c>
      <c r="E87" s="3140">
        <v>0</v>
      </c>
    </row>
    <row r="88" spans="2:5" ht="13.5" thickBot="1">
      <c r="B88" s="3080" t="s">
        <v>79</v>
      </c>
      <c r="C88" s="3081" t="s">
        <v>80</v>
      </c>
      <c r="D88" s="3119">
        <v>0</v>
      </c>
      <c r="E88" s="3142">
        <v>0</v>
      </c>
    </row>
    <row r="89" spans="2:5" ht="13.5" thickBot="1">
      <c r="B89" s="3080" t="s">
        <v>81</v>
      </c>
      <c r="C89" s="3081" t="s">
        <v>82</v>
      </c>
      <c r="D89" s="3119">
        <v>0</v>
      </c>
      <c r="E89" s="3130">
        <v>0</v>
      </c>
    </row>
    <row r="90" spans="2:5" ht="13.5" thickBot="1">
      <c r="B90" s="3080" t="s">
        <v>83</v>
      </c>
      <c r="C90" s="3081" t="s">
        <v>84</v>
      </c>
      <c r="D90" s="3119">
        <v>0</v>
      </c>
      <c r="E90" s="3130">
        <v>0</v>
      </c>
    </row>
    <row r="91" spans="2:5">
      <c r="B91" s="3080" t="s">
        <v>85</v>
      </c>
      <c r="C91" s="3081" t="s">
        <v>86</v>
      </c>
      <c r="D91" s="3119">
        <v>1112866.8899999999</v>
      </c>
      <c r="E91" s="3141">
        <v>1</v>
      </c>
    </row>
    <row r="92" spans="2:5">
      <c r="B92" s="3083" t="s">
        <v>5</v>
      </c>
      <c r="C92" s="3084" t="s">
        <v>87</v>
      </c>
      <c r="D92" s="3146">
        <v>1112866.8899999999</v>
      </c>
      <c r="E92" s="3147">
        <v>1</v>
      </c>
    </row>
    <row r="93" spans="2:5">
      <c r="B93" s="3083" t="s">
        <v>7</v>
      </c>
      <c r="C93" s="3084" t="s">
        <v>88</v>
      </c>
      <c r="D93" s="3146">
        <v>0</v>
      </c>
      <c r="E93" s="3147">
        <v>0</v>
      </c>
    </row>
    <row r="94" spans="2:5" ht="13.5" thickBot="1">
      <c r="B94" s="3085" t="s">
        <v>9</v>
      </c>
      <c r="C94" s="3086" t="s">
        <v>89</v>
      </c>
      <c r="D94" s="3152">
        <v>0</v>
      </c>
      <c r="E94" s="315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55000000000000004" bottom="0.45" header="0.5" footer="0.5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94"/>
  <sheetViews>
    <sheetView topLeftCell="A61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28515625" customWidth="1"/>
    <col min="7" max="7" width="13.42578125" bestFit="1" customWidth="1"/>
    <col min="8" max="8" width="13.28515625" customWidth="1"/>
    <col min="9" max="9" width="12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123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D10+D13+D11</f>
        <v>9766219.6099999994</v>
      </c>
      <c r="E9" s="23">
        <f>E10+E13+E11</f>
        <v>20732245.430000003</v>
      </c>
    </row>
    <row r="10" spans="2:5">
      <c r="B10" s="14" t="s">
        <v>5</v>
      </c>
      <c r="C10" s="93" t="s">
        <v>6</v>
      </c>
      <c r="D10" s="175">
        <f>9591644.36+150189.4</f>
        <v>9741833.7599999998</v>
      </c>
      <c r="E10" s="226">
        <f>19682861.5+790178.94</f>
        <v>20473040.440000001</v>
      </c>
    </row>
    <row r="11" spans="2:5">
      <c r="B11" s="14" t="s">
        <v>7</v>
      </c>
      <c r="C11" s="93" t="s">
        <v>8</v>
      </c>
      <c r="D11" s="175">
        <v>0.16</v>
      </c>
      <c r="E11" s="226">
        <v>0.21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24385.69</v>
      </c>
      <c r="E13" s="226">
        <f>E14</f>
        <v>259204.78</v>
      </c>
    </row>
    <row r="14" spans="2:5">
      <c r="B14" s="14" t="s">
        <v>13</v>
      </c>
      <c r="C14" s="93" t="s">
        <v>14</v>
      </c>
      <c r="D14" s="175">
        <v>24385.69</v>
      </c>
      <c r="E14" s="226">
        <v>259204.78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</f>
        <v>4159.09</v>
      </c>
      <c r="E16" s="23">
        <f>E17</f>
        <v>8463.36</v>
      </c>
    </row>
    <row r="17" spans="2:9">
      <c r="B17" s="14" t="s">
        <v>5</v>
      </c>
      <c r="C17" s="93" t="s">
        <v>14</v>
      </c>
      <c r="D17" s="176">
        <v>4159.09</v>
      </c>
      <c r="E17" s="227">
        <v>8463.36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9762060.5199999996</v>
      </c>
      <c r="E20" s="229">
        <f>E9-E16</f>
        <v>20723782.070000004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11" t="s">
        <v>259</v>
      </c>
    </row>
    <row r="24" spans="2:9" ht="13.5" thickBot="1">
      <c r="B24" s="21" t="s">
        <v>23</v>
      </c>
      <c r="C24" s="22" t="s">
        <v>24</v>
      </c>
      <c r="D24" s="88">
        <v>3254941.09</v>
      </c>
      <c r="E24" s="23">
        <f>D20</f>
        <v>9762060.5199999996</v>
      </c>
      <c r="I24" s="236"/>
    </row>
    <row r="25" spans="2:9">
      <c r="B25" s="21" t="s">
        <v>25</v>
      </c>
      <c r="C25" s="22" t="s">
        <v>26</v>
      </c>
      <c r="D25" s="88">
        <v>6311361.54</v>
      </c>
      <c r="E25" s="110">
        <v>10898829.58</v>
      </c>
      <c r="F25" s="105"/>
      <c r="G25" s="105"/>
      <c r="H25" s="105"/>
      <c r="I25" s="147"/>
    </row>
    <row r="26" spans="2:9">
      <c r="B26" s="24" t="s">
        <v>27</v>
      </c>
      <c r="C26" s="25" t="s">
        <v>28</v>
      </c>
      <c r="D26" s="89">
        <v>10229169.34</v>
      </c>
      <c r="E26" s="111">
        <v>14558623.76</v>
      </c>
      <c r="F26" s="105"/>
      <c r="G26" s="105"/>
      <c r="H26" s="105"/>
      <c r="I26" s="147"/>
    </row>
    <row r="27" spans="2:9">
      <c r="B27" s="26" t="s">
        <v>5</v>
      </c>
      <c r="C27" s="15" t="s">
        <v>29</v>
      </c>
      <c r="D27" s="195">
        <v>4053610.87</v>
      </c>
      <c r="E27" s="231">
        <v>6524947.0199999996</v>
      </c>
      <c r="F27" s="105"/>
      <c r="G27" s="105"/>
      <c r="H27" s="105"/>
      <c r="I27" s="147"/>
    </row>
    <row r="28" spans="2:9">
      <c r="B28" s="26" t="s">
        <v>7</v>
      </c>
      <c r="C28" s="15" t="s">
        <v>30</v>
      </c>
      <c r="D28" s="195"/>
      <c r="E28" s="231"/>
      <c r="F28" s="105"/>
      <c r="G28" s="105"/>
      <c r="H28" s="105"/>
      <c r="I28" s="147"/>
    </row>
    <row r="29" spans="2:9">
      <c r="B29" s="26" t="s">
        <v>9</v>
      </c>
      <c r="C29" s="15" t="s">
        <v>31</v>
      </c>
      <c r="D29" s="195">
        <v>6175558.4700000007</v>
      </c>
      <c r="E29" s="231">
        <v>8033676.7400000002</v>
      </c>
      <c r="F29" s="105"/>
      <c r="G29" s="105"/>
      <c r="H29" s="105"/>
      <c r="I29" s="147"/>
    </row>
    <row r="30" spans="2:9">
      <c r="B30" s="24" t="s">
        <v>32</v>
      </c>
      <c r="C30" s="27" t="s">
        <v>33</v>
      </c>
      <c r="D30" s="89">
        <v>3917807.8</v>
      </c>
      <c r="E30" s="111">
        <v>3659794.1799999997</v>
      </c>
      <c r="F30" s="105"/>
      <c r="G30" s="105"/>
      <c r="H30" s="105"/>
      <c r="I30" s="147"/>
    </row>
    <row r="31" spans="2:9">
      <c r="B31" s="26" t="s">
        <v>5</v>
      </c>
      <c r="C31" s="15" t="s">
        <v>34</v>
      </c>
      <c r="D31" s="195">
        <v>1846954.88</v>
      </c>
      <c r="E31" s="231">
        <v>1429438.5899999999</v>
      </c>
      <c r="F31" s="105"/>
      <c r="G31" s="105"/>
      <c r="H31" s="105"/>
      <c r="I31" s="147"/>
    </row>
    <row r="32" spans="2:9">
      <c r="B32" s="26" t="s">
        <v>7</v>
      </c>
      <c r="C32" s="15" t="s">
        <v>35</v>
      </c>
      <c r="D32" s="195"/>
      <c r="E32" s="231"/>
      <c r="F32" s="105"/>
      <c r="G32" s="105"/>
      <c r="H32" s="105"/>
      <c r="I32" s="147"/>
    </row>
    <row r="33" spans="2:9">
      <c r="B33" s="26" t="s">
        <v>9</v>
      </c>
      <c r="C33" s="15" t="s">
        <v>36</v>
      </c>
      <c r="D33" s="195">
        <v>254758.71000000002</v>
      </c>
      <c r="E33" s="231">
        <v>302775.79000000004</v>
      </c>
      <c r="F33" s="105"/>
      <c r="G33" s="105"/>
      <c r="H33" s="105"/>
      <c r="I33" s="147"/>
    </row>
    <row r="34" spans="2:9">
      <c r="B34" s="26" t="s">
        <v>11</v>
      </c>
      <c r="C34" s="15" t="s">
        <v>37</v>
      </c>
      <c r="D34" s="195"/>
      <c r="E34" s="231"/>
      <c r="F34" s="105"/>
      <c r="G34" s="105"/>
      <c r="H34" s="105"/>
      <c r="I34" s="147"/>
    </row>
    <row r="35" spans="2:9" ht="25.5">
      <c r="B35" s="26" t="s">
        <v>38</v>
      </c>
      <c r="C35" s="15" t="s">
        <v>39</v>
      </c>
      <c r="D35" s="195"/>
      <c r="E35" s="231"/>
      <c r="F35" s="105"/>
      <c r="G35" s="105"/>
      <c r="H35" s="105"/>
      <c r="I35" s="147"/>
    </row>
    <row r="36" spans="2:9">
      <c r="B36" s="26" t="s">
        <v>40</v>
      </c>
      <c r="C36" s="15" t="s">
        <v>41</v>
      </c>
      <c r="D36" s="195"/>
      <c r="E36" s="231"/>
      <c r="F36" s="105"/>
      <c r="G36" s="105"/>
      <c r="H36" s="105"/>
      <c r="I36" s="147"/>
    </row>
    <row r="37" spans="2:9" ht="13.5" thickBot="1">
      <c r="B37" s="28" t="s">
        <v>42</v>
      </c>
      <c r="C37" s="29" t="s">
        <v>43</v>
      </c>
      <c r="D37" s="195">
        <v>1816094.21</v>
      </c>
      <c r="E37" s="231">
        <v>1927579.8</v>
      </c>
      <c r="F37" s="105"/>
      <c r="G37" s="105"/>
      <c r="H37" s="105"/>
      <c r="I37" s="147"/>
    </row>
    <row r="38" spans="2:9">
      <c r="B38" s="21" t="s">
        <v>44</v>
      </c>
      <c r="C38" s="22" t="s">
        <v>45</v>
      </c>
      <c r="D38" s="88">
        <v>195757.89</v>
      </c>
      <c r="E38" s="23">
        <v>62891.97</v>
      </c>
      <c r="I38" s="236"/>
    </row>
    <row r="39" spans="2:9" ht="13.5" thickBot="1">
      <c r="B39" s="30" t="s">
        <v>46</v>
      </c>
      <c r="C39" s="31" t="s">
        <v>47</v>
      </c>
      <c r="D39" s="90">
        <v>9762060.5199999996</v>
      </c>
      <c r="E39" s="242">
        <f>E24+E25+E38</f>
        <v>20723782.07</v>
      </c>
      <c r="F39" s="105"/>
    </row>
    <row r="40" spans="2:9" ht="13.5" thickBot="1">
      <c r="B40" s="32"/>
      <c r="C40" s="33"/>
      <c r="D40" s="153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11" t="s">
        <v>259</v>
      </c>
    </row>
    <row r="43" spans="2:9">
      <c r="B43" s="36" t="s">
        <v>27</v>
      </c>
      <c r="C43" s="37" t="s">
        <v>50</v>
      </c>
      <c r="D43" s="38"/>
      <c r="E43" s="91"/>
    </row>
    <row r="44" spans="2:9">
      <c r="B44" s="39" t="s">
        <v>5</v>
      </c>
      <c r="C44" s="40" t="s">
        <v>51</v>
      </c>
      <c r="D44" s="196">
        <v>314410.842</v>
      </c>
      <c r="E44" s="155">
        <v>915590.06240000005</v>
      </c>
    </row>
    <row r="45" spans="2:9" ht="13.5" thickBot="1">
      <c r="B45" s="41" t="s">
        <v>7</v>
      </c>
      <c r="C45" s="42" t="s">
        <v>52</v>
      </c>
      <c r="D45" s="197">
        <v>915590.06240000005</v>
      </c>
      <c r="E45" s="156">
        <v>1929194.7215</v>
      </c>
    </row>
    <row r="46" spans="2:9">
      <c r="B46" s="36" t="s">
        <v>32</v>
      </c>
      <c r="C46" s="37" t="s">
        <v>53</v>
      </c>
      <c r="D46" s="198"/>
      <c r="E46" s="157"/>
    </row>
    <row r="47" spans="2:9">
      <c r="B47" s="39" t="s">
        <v>5</v>
      </c>
      <c r="C47" s="40" t="s">
        <v>51</v>
      </c>
      <c r="D47" s="199">
        <v>10.352499999999999</v>
      </c>
      <c r="E47" s="158">
        <v>10.6620428954974</v>
      </c>
      <c r="G47" s="92"/>
    </row>
    <row r="48" spans="2:9">
      <c r="B48" s="39" t="s">
        <v>7</v>
      </c>
      <c r="C48" s="40" t="s">
        <v>54</v>
      </c>
      <c r="D48" s="201">
        <v>10.3452</v>
      </c>
      <c r="E48" s="154">
        <v>10.662000000000001</v>
      </c>
    </row>
    <row r="49" spans="2:8">
      <c r="B49" s="39" t="s">
        <v>9</v>
      </c>
      <c r="C49" s="40" t="s">
        <v>55</v>
      </c>
      <c r="D49" s="199">
        <v>10.6656</v>
      </c>
      <c r="E49" s="154">
        <v>10.8041</v>
      </c>
    </row>
    <row r="50" spans="2:8" ht="13.5" thickBot="1">
      <c r="B50" s="41" t="s">
        <v>11</v>
      </c>
      <c r="C50" s="42" t="s">
        <v>52</v>
      </c>
      <c r="D50" s="200">
        <v>10.6620428954974</v>
      </c>
      <c r="E50" s="159">
        <v>10.742193019213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565"/>
      <c r="C52" s="566" t="s">
        <v>56</v>
      </c>
      <c r="D52" s="567"/>
      <c r="E52" s="557"/>
    </row>
    <row r="53" spans="2:8" ht="23.25" customHeight="1" thickBot="1">
      <c r="B53" s="6368" t="s">
        <v>57</v>
      </c>
      <c r="C53" s="6369"/>
      <c r="D53" s="568" t="s">
        <v>58</v>
      </c>
      <c r="E53" s="569" t="s">
        <v>59</v>
      </c>
    </row>
    <row r="54" spans="2:8" ht="13.5" thickBot="1">
      <c r="B54" s="570" t="s">
        <v>27</v>
      </c>
      <c r="C54" s="559" t="s">
        <v>60</v>
      </c>
      <c r="D54" s="594">
        <v>20473040.440000001</v>
      </c>
      <c r="E54" s="595">
        <v>0.98790077847986146</v>
      </c>
    </row>
    <row r="55" spans="2:8" ht="25.5">
      <c r="B55" s="572" t="s">
        <v>5</v>
      </c>
      <c r="C55" s="573" t="s">
        <v>61</v>
      </c>
      <c r="D55" s="584">
        <v>0</v>
      </c>
      <c r="E55" s="585">
        <v>0</v>
      </c>
    </row>
    <row r="56" spans="2:8">
      <c r="B56" s="561" t="s">
        <v>268</v>
      </c>
      <c r="C56" s="245" t="s">
        <v>269</v>
      </c>
      <c r="D56" s="586">
        <v>0</v>
      </c>
      <c r="E56" s="587">
        <v>0</v>
      </c>
    </row>
    <row r="57" spans="2:8">
      <c r="B57" s="246" t="s">
        <v>270</v>
      </c>
      <c r="C57" s="245" t="s">
        <v>271</v>
      </c>
      <c r="D57" s="586">
        <v>0</v>
      </c>
      <c r="E57" s="587">
        <v>0</v>
      </c>
    </row>
    <row r="58" spans="2:8">
      <c r="B58" s="246" t="s">
        <v>272</v>
      </c>
      <c r="C58" s="245" t="s">
        <v>273</v>
      </c>
      <c r="D58" s="247">
        <v>0</v>
      </c>
      <c r="E58" s="587">
        <v>0</v>
      </c>
    </row>
    <row r="59" spans="2:8" ht="25.5">
      <c r="B59" s="561" t="s">
        <v>7</v>
      </c>
      <c r="C59" s="562" t="s">
        <v>62</v>
      </c>
      <c r="D59" s="586">
        <v>0</v>
      </c>
      <c r="E59" s="587">
        <v>0</v>
      </c>
    </row>
    <row r="60" spans="2:8">
      <c r="B60" s="561" t="s">
        <v>9</v>
      </c>
      <c r="C60" s="562" t="s">
        <v>63</v>
      </c>
      <c r="D60" s="586">
        <v>0</v>
      </c>
      <c r="E60" s="587">
        <v>0</v>
      </c>
    </row>
    <row r="61" spans="2:8" ht="24" customHeight="1">
      <c r="B61" s="561" t="s">
        <v>274</v>
      </c>
      <c r="C61" s="562" t="s">
        <v>275</v>
      </c>
      <c r="D61" s="586">
        <v>0</v>
      </c>
      <c r="E61" s="587">
        <v>0</v>
      </c>
    </row>
    <row r="62" spans="2:8">
      <c r="B62" s="561" t="s">
        <v>276</v>
      </c>
      <c r="C62" s="562" t="s">
        <v>16</v>
      </c>
      <c r="D62" s="586">
        <v>0</v>
      </c>
      <c r="E62" s="587">
        <v>0</v>
      </c>
    </row>
    <row r="63" spans="2:8">
      <c r="B63" s="561" t="s">
        <v>11</v>
      </c>
      <c r="C63" s="562" t="s">
        <v>64</v>
      </c>
      <c r="D63" s="586">
        <v>0</v>
      </c>
      <c r="E63" s="587">
        <v>0</v>
      </c>
    </row>
    <row r="64" spans="2:8">
      <c r="B64" s="561" t="s">
        <v>13</v>
      </c>
      <c r="C64" s="562" t="s">
        <v>275</v>
      </c>
      <c r="D64" s="586">
        <v>0</v>
      </c>
      <c r="E64" s="587">
        <v>0</v>
      </c>
    </row>
    <row r="65" spans="2:5">
      <c r="B65" s="561" t="s">
        <v>15</v>
      </c>
      <c r="C65" s="562" t="s">
        <v>16</v>
      </c>
      <c r="D65" s="586">
        <v>0</v>
      </c>
      <c r="E65" s="587">
        <v>0</v>
      </c>
    </row>
    <row r="66" spans="2:5">
      <c r="B66" s="561" t="s">
        <v>38</v>
      </c>
      <c r="C66" s="562" t="s">
        <v>65</v>
      </c>
      <c r="D66" s="586">
        <v>0</v>
      </c>
      <c r="E66" s="587">
        <v>0</v>
      </c>
    </row>
    <row r="67" spans="2:5">
      <c r="B67" s="574" t="s">
        <v>40</v>
      </c>
      <c r="C67" s="575" t="s">
        <v>66</v>
      </c>
      <c r="D67" s="596">
        <v>19682861.5</v>
      </c>
      <c r="E67" s="597">
        <v>0.94977168904382303</v>
      </c>
    </row>
    <row r="68" spans="2:5">
      <c r="B68" s="574" t="s">
        <v>277</v>
      </c>
      <c r="C68" s="575" t="s">
        <v>278</v>
      </c>
      <c r="D68" s="598">
        <v>19682861.5</v>
      </c>
      <c r="E68" s="599">
        <v>0.94977168904382303</v>
      </c>
    </row>
    <row r="69" spans="2:5">
      <c r="B69" s="574" t="s">
        <v>279</v>
      </c>
      <c r="C69" s="575" t="s">
        <v>280</v>
      </c>
      <c r="D69" s="588">
        <v>0</v>
      </c>
      <c r="E69" s="589">
        <v>0</v>
      </c>
    </row>
    <row r="70" spans="2:5">
      <c r="B70" s="574" t="s">
        <v>281</v>
      </c>
      <c r="C70" s="575" t="s">
        <v>282</v>
      </c>
      <c r="D70" s="588">
        <v>0</v>
      </c>
      <c r="E70" s="589">
        <v>0</v>
      </c>
    </row>
    <row r="71" spans="2:5">
      <c r="B71" s="574" t="s">
        <v>283</v>
      </c>
      <c r="C71" s="575" t="s">
        <v>284</v>
      </c>
      <c r="D71" s="588">
        <v>0</v>
      </c>
      <c r="E71" s="589">
        <v>0</v>
      </c>
    </row>
    <row r="72" spans="2:5" ht="25.5">
      <c r="B72" s="574" t="s">
        <v>42</v>
      </c>
      <c r="C72" s="575" t="s">
        <v>67</v>
      </c>
      <c r="D72" s="588">
        <v>0</v>
      </c>
      <c r="E72" s="589">
        <v>0</v>
      </c>
    </row>
    <row r="73" spans="2:5">
      <c r="B73" s="574" t="s">
        <v>285</v>
      </c>
      <c r="C73" s="575" t="s">
        <v>286</v>
      </c>
      <c r="D73" s="588">
        <v>0</v>
      </c>
      <c r="E73" s="589">
        <v>0</v>
      </c>
    </row>
    <row r="74" spans="2:5">
      <c r="B74" s="574" t="s">
        <v>287</v>
      </c>
      <c r="C74" s="575" t="s">
        <v>288</v>
      </c>
      <c r="D74" s="588">
        <v>0</v>
      </c>
      <c r="E74" s="589">
        <v>0</v>
      </c>
    </row>
    <row r="75" spans="2:5">
      <c r="B75" s="574" t="s">
        <v>289</v>
      </c>
      <c r="C75" s="575" t="s">
        <v>290</v>
      </c>
      <c r="D75" s="586">
        <v>0</v>
      </c>
      <c r="E75" s="589">
        <v>0</v>
      </c>
    </row>
    <row r="76" spans="2:5">
      <c r="B76" s="574" t="s">
        <v>291</v>
      </c>
      <c r="C76" s="575" t="s">
        <v>292</v>
      </c>
      <c r="D76" s="588">
        <v>0</v>
      </c>
      <c r="E76" s="589">
        <v>0</v>
      </c>
    </row>
    <row r="77" spans="2:5">
      <c r="B77" s="574" t="s">
        <v>293</v>
      </c>
      <c r="C77" s="575" t="s">
        <v>294</v>
      </c>
      <c r="D77" s="588">
        <v>0</v>
      </c>
      <c r="E77" s="589">
        <v>0</v>
      </c>
    </row>
    <row r="78" spans="2:5">
      <c r="B78" s="574" t="s">
        <v>68</v>
      </c>
      <c r="C78" s="575" t="s">
        <v>69</v>
      </c>
      <c r="D78" s="588">
        <v>0</v>
      </c>
      <c r="E78" s="589">
        <v>0</v>
      </c>
    </row>
    <row r="79" spans="2:5">
      <c r="B79" s="561" t="s">
        <v>70</v>
      </c>
      <c r="C79" s="562" t="s">
        <v>71</v>
      </c>
      <c r="D79" s="586">
        <v>0</v>
      </c>
      <c r="E79" s="587">
        <v>0</v>
      </c>
    </row>
    <row r="80" spans="2:5">
      <c r="B80" s="561" t="s">
        <v>295</v>
      </c>
      <c r="C80" s="562" t="s">
        <v>296</v>
      </c>
      <c r="D80" s="586">
        <v>0</v>
      </c>
      <c r="E80" s="587">
        <v>0</v>
      </c>
    </row>
    <row r="81" spans="2:5">
      <c r="B81" s="561" t="s">
        <v>297</v>
      </c>
      <c r="C81" s="562" t="s">
        <v>298</v>
      </c>
      <c r="D81" s="586">
        <v>0</v>
      </c>
      <c r="E81" s="587">
        <v>0</v>
      </c>
    </row>
    <row r="82" spans="2:5">
      <c r="B82" s="561" t="s">
        <v>299</v>
      </c>
      <c r="C82" s="562" t="s">
        <v>300</v>
      </c>
      <c r="D82" s="586">
        <v>0</v>
      </c>
      <c r="E82" s="587">
        <v>0</v>
      </c>
    </row>
    <row r="83" spans="2:5">
      <c r="B83" s="561" t="s">
        <v>301</v>
      </c>
      <c r="C83" s="562" t="s">
        <v>302</v>
      </c>
      <c r="D83" s="586">
        <v>0</v>
      </c>
      <c r="E83" s="587">
        <v>0</v>
      </c>
    </row>
    <row r="84" spans="2:5">
      <c r="B84" s="561" t="s">
        <v>72</v>
      </c>
      <c r="C84" s="562" t="s">
        <v>73</v>
      </c>
      <c r="D84" s="586">
        <v>0</v>
      </c>
      <c r="E84" s="587">
        <v>0</v>
      </c>
    </row>
    <row r="85" spans="2:5">
      <c r="B85" s="561" t="s">
        <v>74</v>
      </c>
      <c r="C85" s="562" t="s">
        <v>75</v>
      </c>
      <c r="D85" s="600">
        <v>790178.94</v>
      </c>
      <c r="E85" s="601">
        <v>3.8129089436038439E-2</v>
      </c>
    </row>
    <row r="86" spans="2:5" ht="13.5" thickBot="1">
      <c r="B86" s="576" t="s">
        <v>76</v>
      </c>
      <c r="C86" s="577" t="s">
        <v>77</v>
      </c>
      <c r="D86" s="590">
        <v>0</v>
      </c>
      <c r="E86" s="591">
        <v>0</v>
      </c>
    </row>
    <row r="87" spans="2:5" ht="26.25" thickBot="1">
      <c r="B87" s="578" t="s">
        <v>32</v>
      </c>
      <c r="C87" s="579" t="s">
        <v>78</v>
      </c>
      <c r="D87" s="580">
        <v>0</v>
      </c>
      <c r="E87" s="581">
        <v>0</v>
      </c>
    </row>
    <row r="88" spans="2:5" ht="13.5" thickBot="1">
      <c r="B88" s="558" t="s">
        <v>79</v>
      </c>
      <c r="C88" s="559" t="s">
        <v>80</v>
      </c>
      <c r="D88" s="605">
        <v>0.21</v>
      </c>
      <c r="E88" s="626">
        <v>1.013328548286553E-8</v>
      </c>
    </row>
    <row r="89" spans="2:5" ht="13.5" thickBot="1">
      <c r="B89" s="558" t="s">
        <v>81</v>
      </c>
      <c r="C89" s="559" t="s">
        <v>82</v>
      </c>
      <c r="D89" s="605">
        <v>259204.78</v>
      </c>
      <c r="E89" s="627">
        <v>1.2507600163158826E-2</v>
      </c>
    </row>
    <row r="90" spans="2:5" ht="13.5" thickBot="1">
      <c r="B90" s="558" t="s">
        <v>83</v>
      </c>
      <c r="C90" s="559" t="s">
        <v>84</v>
      </c>
      <c r="D90" s="605">
        <v>8463.36</v>
      </c>
      <c r="E90" s="628">
        <v>4.0838877630602292E-4</v>
      </c>
    </row>
    <row r="91" spans="2:5">
      <c r="B91" s="558" t="s">
        <v>85</v>
      </c>
      <c r="C91" s="559" t="s">
        <v>86</v>
      </c>
      <c r="D91" s="605">
        <v>20723782.070000004</v>
      </c>
      <c r="E91" s="626">
        <v>0.99999998986671423</v>
      </c>
    </row>
    <row r="92" spans="2:5">
      <c r="B92" s="561" t="s">
        <v>5</v>
      </c>
      <c r="C92" s="562" t="s">
        <v>87</v>
      </c>
      <c r="D92" s="631">
        <v>20723782.070000004</v>
      </c>
      <c r="E92" s="632">
        <v>0.99999998986671423</v>
      </c>
    </row>
    <row r="93" spans="2:5">
      <c r="B93" s="561" t="s">
        <v>7</v>
      </c>
      <c r="C93" s="562" t="s">
        <v>88</v>
      </c>
      <c r="D93" s="586">
        <v>0</v>
      </c>
      <c r="E93" s="587">
        <v>0</v>
      </c>
    </row>
    <row r="94" spans="2:5" ht="13.5" thickBot="1">
      <c r="B94" s="563" t="s">
        <v>9</v>
      </c>
      <c r="C94" s="564" t="s">
        <v>89</v>
      </c>
      <c r="D94" s="592">
        <v>0</v>
      </c>
      <c r="E94" s="59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A1:G94"/>
  <sheetViews>
    <sheetView topLeftCell="A49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248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3208631.2</v>
      </c>
      <c r="E9" s="23">
        <f>E10+E11+E12+E13</f>
        <v>2435740.5299999998</v>
      </c>
    </row>
    <row r="10" spans="2:5">
      <c r="B10" s="14" t="s">
        <v>5</v>
      </c>
      <c r="C10" s="93" t="s">
        <v>6</v>
      </c>
      <c r="D10" s="175">
        <v>3208631.2</v>
      </c>
      <c r="E10" s="226">
        <v>2435740.5299999998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3208631.2</v>
      </c>
      <c r="E20" s="229">
        <f>E9-E16</f>
        <v>2435740.5299999998</v>
      </c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2177498.48</v>
      </c>
      <c r="E24" s="23">
        <f>D20</f>
        <v>3208631.2</v>
      </c>
    </row>
    <row r="25" spans="2:7">
      <c r="B25" s="21" t="s">
        <v>25</v>
      </c>
      <c r="C25" s="22" t="s">
        <v>26</v>
      </c>
      <c r="D25" s="95">
        <v>922336.11999999988</v>
      </c>
      <c r="E25" s="110">
        <v>-639125.34</v>
      </c>
      <c r="F25" s="50"/>
    </row>
    <row r="26" spans="2:7">
      <c r="B26" s="24" t="s">
        <v>27</v>
      </c>
      <c r="C26" s="25" t="s">
        <v>28</v>
      </c>
      <c r="D26" s="96">
        <v>1350358.42</v>
      </c>
      <c r="E26" s="111">
        <v>460989.13</v>
      </c>
      <c r="F26" s="50"/>
      <c r="G26" s="92"/>
    </row>
    <row r="27" spans="2:7">
      <c r="B27" s="26" t="s">
        <v>5</v>
      </c>
      <c r="C27" s="15" t="s">
        <v>29</v>
      </c>
      <c r="D27" s="175">
        <v>1321910.52</v>
      </c>
      <c r="E27" s="231">
        <v>400721.28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28447.899999999998</v>
      </c>
      <c r="E29" s="231">
        <v>60267.85</v>
      </c>
    </row>
    <row r="30" spans="2:7">
      <c r="B30" s="24" t="s">
        <v>32</v>
      </c>
      <c r="C30" s="27" t="s">
        <v>33</v>
      </c>
      <c r="D30" s="96">
        <v>428022.3</v>
      </c>
      <c r="E30" s="111">
        <v>1100114.47</v>
      </c>
    </row>
    <row r="31" spans="2:7">
      <c r="B31" s="26" t="s">
        <v>5</v>
      </c>
      <c r="C31" s="15" t="s">
        <v>34</v>
      </c>
      <c r="D31" s="175">
        <v>60974.98</v>
      </c>
      <c r="E31" s="231">
        <v>899157.64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713.72</v>
      </c>
      <c r="E33" s="231">
        <v>1254.99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50692.86</v>
      </c>
      <c r="E35" s="231">
        <v>49413.49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315640.74</v>
      </c>
      <c r="E37" s="231">
        <v>150288.35</v>
      </c>
    </row>
    <row r="38" spans="2:6">
      <c r="B38" s="21" t="s">
        <v>44</v>
      </c>
      <c r="C38" s="22" t="s">
        <v>45</v>
      </c>
      <c r="D38" s="95">
        <v>108796.6</v>
      </c>
      <c r="E38" s="23">
        <v>-133765.32999999999</v>
      </c>
    </row>
    <row r="39" spans="2:6" ht="13.5" thickBot="1">
      <c r="B39" s="30" t="s">
        <v>46</v>
      </c>
      <c r="C39" s="31" t="s">
        <v>47</v>
      </c>
      <c r="D39" s="97">
        <v>3208631.1999999997</v>
      </c>
      <c r="E39" s="242">
        <f>E24+E25+E38</f>
        <v>2435740.5300000003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30630.165700000001</v>
      </c>
      <c r="E44" s="144">
        <v>43430.308649999999</v>
      </c>
    </row>
    <row r="45" spans="2:6" ht="13.5" thickBot="1">
      <c r="B45" s="41" t="s">
        <v>7</v>
      </c>
      <c r="C45" s="49" t="s">
        <v>52</v>
      </c>
      <c r="D45" s="143">
        <v>43430.308649999999</v>
      </c>
      <c r="E45" s="148">
        <v>34926.018519999998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71.09</v>
      </c>
      <c r="E47" s="150">
        <v>73.88</v>
      </c>
    </row>
    <row r="48" spans="2:6">
      <c r="B48" s="39" t="s">
        <v>7</v>
      </c>
      <c r="C48" s="48" t="s">
        <v>54</v>
      </c>
      <c r="D48" s="160">
        <v>68.78</v>
      </c>
      <c r="E48" s="154">
        <v>66.290000000000006</v>
      </c>
    </row>
    <row r="49" spans="2:5">
      <c r="B49" s="39" t="s">
        <v>9</v>
      </c>
      <c r="C49" s="48" t="s">
        <v>55</v>
      </c>
      <c r="D49" s="160">
        <v>78.09</v>
      </c>
      <c r="E49" s="154">
        <v>82.39</v>
      </c>
    </row>
    <row r="50" spans="2:5" ht="13.5" thickBot="1">
      <c r="B50" s="41" t="s">
        <v>11</v>
      </c>
      <c r="C50" s="49" t="s">
        <v>52</v>
      </c>
      <c r="D50" s="143">
        <v>73.88</v>
      </c>
      <c r="E50" s="152">
        <v>69.739999999999995</v>
      </c>
    </row>
    <row r="51" spans="2:5" ht="13.5" thickBot="1">
      <c r="B51" s="32"/>
      <c r="C51" s="33"/>
      <c r="D51" s="153"/>
      <c r="E51" s="153"/>
    </row>
    <row r="52" spans="2:5" ht="16.5" thickBot="1">
      <c r="B52" s="3124"/>
      <c r="C52" s="3125" t="s">
        <v>56</v>
      </c>
      <c r="D52" s="3126"/>
      <c r="E52" s="3116"/>
    </row>
    <row r="53" spans="2:5" ht="23.25" customHeight="1" thickBot="1">
      <c r="B53" s="6368" t="s">
        <v>57</v>
      </c>
      <c r="C53" s="6369"/>
      <c r="D53" s="3127" t="s">
        <v>58</v>
      </c>
      <c r="E53" s="3128" t="s">
        <v>59</v>
      </c>
    </row>
    <row r="54" spans="2:5" ht="13.5" thickBot="1">
      <c r="B54" s="3129" t="s">
        <v>27</v>
      </c>
      <c r="C54" s="3118" t="s">
        <v>60</v>
      </c>
      <c r="D54" s="3154">
        <v>2435740.5299999998</v>
      </c>
      <c r="E54" s="3155">
        <v>1</v>
      </c>
    </row>
    <row r="55" spans="2:5" ht="25.5">
      <c r="B55" s="3131" t="s">
        <v>5</v>
      </c>
      <c r="C55" s="3132" t="s">
        <v>61</v>
      </c>
      <c r="D55" s="3144">
        <v>0</v>
      </c>
      <c r="E55" s="3145">
        <v>0</v>
      </c>
    </row>
    <row r="56" spans="2:5">
      <c r="B56" s="3120" t="s">
        <v>268</v>
      </c>
      <c r="C56" s="245" t="s">
        <v>269</v>
      </c>
      <c r="D56" s="3146">
        <v>0</v>
      </c>
      <c r="E56" s="3147">
        <v>0</v>
      </c>
    </row>
    <row r="57" spans="2:5">
      <c r="B57" s="246" t="s">
        <v>270</v>
      </c>
      <c r="C57" s="245" t="s">
        <v>271</v>
      </c>
      <c r="D57" s="3146">
        <v>0</v>
      </c>
      <c r="E57" s="3147">
        <v>0</v>
      </c>
    </row>
    <row r="58" spans="2:5">
      <c r="B58" s="246" t="s">
        <v>272</v>
      </c>
      <c r="C58" s="245" t="s">
        <v>273</v>
      </c>
      <c r="D58" s="247">
        <v>0</v>
      </c>
      <c r="E58" s="3147">
        <v>0</v>
      </c>
    </row>
    <row r="59" spans="2:5" ht="25.5">
      <c r="B59" s="3120" t="s">
        <v>7</v>
      </c>
      <c r="C59" s="3121" t="s">
        <v>62</v>
      </c>
      <c r="D59" s="3146">
        <v>0</v>
      </c>
      <c r="E59" s="3147">
        <v>0</v>
      </c>
    </row>
    <row r="60" spans="2:5">
      <c r="B60" s="3120" t="s">
        <v>9</v>
      </c>
      <c r="C60" s="3121" t="s">
        <v>63</v>
      </c>
      <c r="D60" s="3146">
        <v>0</v>
      </c>
      <c r="E60" s="3147">
        <v>0</v>
      </c>
    </row>
    <row r="61" spans="2:5" ht="24" customHeight="1">
      <c r="B61" s="3120" t="s">
        <v>274</v>
      </c>
      <c r="C61" s="3121" t="s">
        <v>275</v>
      </c>
      <c r="D61" s="3146">
        <v>0</v>
      </c>
      <c r="E61" s="3147">
        <v>0</v>
      </c>
    </row>
    <row r="62" spans="2:5">
      <c r="B62" s="3120" t="s">
        <v>276</v>
      </c>
      <c r="C62" s="3121" t="s">
        <v>16</v>
      </c>
      <c r="D62" s="3146">
        <v>0</v>
      </c>
      <c r="E62" s="3147">
        <v>0</v>
      </c>
    </row>
    <row r="63" spans="2:5">
      <c r="B63" s="3120" t="s">
        <v>11</v>
      </c>
      <c r="C63" s="3121" t="s">
        <v>64</v>
      </c>
      <c r="D63" s="3146">
        <v>0</v>
      </c>
      <c r="E63" s="3147">
        <v>0</v>
      </c>
    </row>
    <row r="64" spans="2:5">
      <c r="B64" s="3120" t="s">
        <v>13</v>
      </c>
      <c r="C64" s="3121" t="s">
        <v>275</v>
      </c>
      <c r="D64" s="3146">
        <v>0</v>
      </c>
      <c r="E64" s="3147">
        <v>0</v>
      </c>
    </row>
    <row r="65" spans="2:5">
      <c r="B65" s="3120" t="s">
        <v>15</v>
      </c>
      <c r="C65" s="3121" t="s">
        <v>16</v>
      </c>
      <c r="D65" s="3146">
        <v>0</v>
      </c>
      <c r="E65" s="3147">
        <v>0</v>
      </c>
    </row>
    <row r="66" spans="2:5">
      <c r="B66" s="3120" t="s">
        <v>38</v>
      </c>
      <c r="C66" s="3121" t="s">
        <v>65</v>
      </c>
      <c r="D66" s="3146">
        <v>0</v>
      </c>
      <c r="E66" s="3147">
        <v>0</v>
      </c>
    </row>
    <row r="67" spans="2:5">
      <c r="B67" s="3133" t="s">
        <v>40</v>
      </c>
      <c r="C67" s="3134" t="s">
        <v>66</v>
      </c>
      <c r="D67" s="3156">
        <v>2435740.5299999998</v>
      </c>
      <c r="E67" s="3157">
        <v>1</v>
      </c>
    </row>
    <row r="68" spans="2:5">
      <c r="B68" s="3133" t="s">
        <v>277</v>
      </c>
      <c r="C68" s="3134" t="s">
        <v>278</v>
      </c>
      <c r="D68" s="3158">
        <v>2435740.5299999998</v>
      </c>
      <c r="E68" s="3159">
        <v>1</v>
      </c>
    </row>
    <row r="69" spans="2:5">
      <c r="B69" s="3133" t="s">
        <v>279</v>
      </c>
      <c r="C69" s="3134" t="s">
        <v>280</v>
      </c>
      <c r="D69" s="3148">
        <v>0</v>
      </c>
      <c r="E69" s="3149">
        <v>0</v>
      </c>
    </row>
    <row r="70" spans="2:5">
      <c r="B70" s="3133" t="s">
        <v>281</v>
      </c>
      <c r="C70" s="3134" t="s">
        <v>282</v>
      </c>
      <c r="D70" s="3148">
        <v>0</v>
      </c>
      <c r="E70" s="3149">
        <v>0</v>
      </c>
    </row>
    <row r="71" spans="2:5">
      <c r="B71" s="3133" t="s">
        <v>283</v>
      </c>
      <c r="C71" s="3134" t="s">
        <v>284</v>
      </c>
      <c r="D71" s="3148">
        <v>0</v>
      </c>
      <c r="E71" s="3149">
        <v>0</v>
      </c>
    </row>
    <row r="72" spans="2:5" ht="25.5">
      <c r="B72" s="3133" t="s">
        <v>42</v>
      </c>
      <c r="C72" s="3134" t="s">
        <v>67</v>
      </c>
      <c r="D72" s="3148">
        <v>0</v>
      </c>
      <c r="E72" s="3149">
        <v>0</v>
      </c>
    </row>
    <row r="73" spans="2:5">
      <c r="B73" s="3133" t="s">
        <v>285</v>
      </c>
      <c r="C73" s="3134" t="s">
        <v>286</v>
      </c>
      <c r="D73" s="3148">
        <v>0</v>
      </c>
      <c r="E73" s="3149">
        <v>0</v>
      </c>
    </row>
    <row r="74" spans="2:5">
      <c r="B74" s="3133" t="s">
        <v>287</v>
      </c>
      <c r="C74" s="3134" t="s">
        <v>288</v>
      </c>
      <c r="D74" s="3148">
        <v>0</v>
      </c>
      <c r="E74" s="3149">
        <v>0</v>
      </c>
    </row>
    <row r="75" spans="2:5">
      <c r="B75" s="3133" t="s">
        <v>289</v>
      </c>
      <c r="C75" s="3134" t="s">
        <v>290</v>
      </c>
      <c r="D75" s="3146">
        <v>0</v>
      </c>
      <c r="E75" s="3149">
        <v>0</v>
      </c>
    </row>
    <row r="76" spans="2:5">
      <c r="B76" s="3133" t="s">
        <v>291</v>
      </c>
      <c r="C76" s="3134" t="s">
        <v>292</v>
      </c>
      <c r="D76" s="3148">
        <v>0</v>
      </c>
      <c r="E76" s="3149">
        <v>0</v>
      </c>
    </row>
    <row r="77" spans="2:5">
      <c r="B77" s="3133" t="s">
        <v>293</v>
      </c>
      <c r="C77" s="3134" t="s">
        <v>294</v>
      </c>
      <c r="D77" s="3148">
        <v>0</v>
      </c>
      <c r="E77" s="3149">
        <v>0</v>
      </c>
    </row>
    <row r="78" spans="2:5">
      <c r="B78" s="3133" t="s">
        <v>68</v>
      </c>
      <c r="C78" s="3134" t="s">
        <v>69</v>
      </c>
      <c r="D78" s="3148">
        <v>0</v>
      </c>
      <c r="E78" s="3149">
        <v>0</v>
      </c>
    </row>
    <row r="79" spans="2:5">
      <c r="B79" s="3120" t="s">
        <v>70</v>
      </c>
      <c r="C79" s="3121" t="s">
        <v>71</v>
      </c>
      <c r="D79" s="3146">
        <v>0</v>
      </c>
      <c r="E79" s="3147">
        <v>0</v>
      </c>
    </row>
    <row r="80" spans="2:5">
      <c r="B80" s="3120" t="s">
        <v>295</v>
      </c>
      <c r="C80" s="3121" t="s">
        <v>296</v>
      </c>
      <c r="D80" s="3146">
        <v>0</v>
      </c>
      <c r="E80" s="3147">
        <v>0</v>
      </c>
    </row>
    <row r="81" spans="2:5">
      <c r="B81" s="3120" t="s">
        <v>297</v>
      </c>
      <c r="C81" s="3121" t="s">
        <v>298</v>
      </c>
      <c r="D81" s="3146">
        <v>0</v>
      </c>
      <c r="E81" s="3147">
        <v>0</v>
      </c>
    </row>
    <row r="82" spans="2:5">
      <c r="B82" s="3120" t="s">
        <v>299</v>
      </c>
      <c r="C82" s="3121" t="s">
        <v>300</v>
      </c>
      <c r="D82" s="3146">
        <v>0</v>
      </c>
      <c r="E82" s="3147">
        <v>0</v>
      </c>
    </row>
    <row r="83" spans="2:5">
      <c r="B83" s="3120" t="s">
        <v>301</v>
      </c>
      <c r="C83" s="3121" t="s">
        <v>302</v>
      </c>
      <c r="D83" s="3146">
        <v>0</v>
      </c>
      <c r="E83" s="3147">
        <v>0</v>
      </c>
    </row>
    <row r="84" spans="2:5">
      <c r="B84" s="3120" t="s">
        <v>72</v>
      </c>
      <c r="C84" s="3121" t="s">
        <v>73</v>
      </c>
      <c r="D84" s="3146">
        <v>0</v>
      </c>
      <c r="E84" s="3147">
        <v>0</v>
      </c>
    </row>
    <row r="85" spans="2:5">
      <c r="B85" s="3120" t="s">
        <v>74</v>
      </c>
      <c r="C85" s="3121" t="s">
        <v>75</v>
      </c>
      <c r="D85" s="3146">
        <v>0</v>
      </c>
      <c r="E85" s="3147">
        <v>0</v>
      </c>
    </row>
    <row r="86" spans="2:5" ht="13.5" thickBot="1">
      <c r="B86" s="3135" t="s">
        <v>76</v>
      </c>
      <c r="C86" s="3136" t="s">
        <v>77</v>
      </c>
      <c r="D86" s="3150">
        <v>0</v>
      </c>
      <c r="E86" s="3151">
        <v>0</v>
      </c>
    </row>
    <row r="87" spans="2:5" ht="26.25" thickBot="1">
      <c r="B87" s="3137" t="s">
        <v>32</v>
      </c>
      <c r="C87" s="3138" t="s">
        <v>78</v>
      </c>
      <c r="D87" s="3139">
        <v>0</v>
      </c>
      <c r="E87" s="3140">
        <v>0</v>
      </c>
    </row>
    <row r="88" spans="2:5" ht="13.5" thickBot="1">
      <c r="B88" s="3117" t="s">
        <v>79</v>
      </c>
      <c r="C88" s="3118" t="s">
        <v>80</v>
      </c>
      <c r="D88" s="3119">
        <v>0</v>
      </c>
      <c r="E88" s="3130">
        <v>0</v>
      </c>
    </row>
    <row r="89" spans="2:5" ht="13.5" thickBot="1">
      <c r="B89" s="3117" t="s">
        <v>81</v>
      </c>
      <c r="C89" s="3118" t="s">
        <v>82</v>
      </c>
      <c r="D89" s="3119">
        <v>0</v>
      </c>
      <c r="E89" s="3130">
        <v>0</v>
      </c>
    </row>
    <row r="90" spans="2:5" ht="13.5" thickBot="1">
      <c r="B90" s="3117" t="s">
        <v>83</v>
      </c>
      <c r="C90" s="3118" t="s">
        <v>84</v>
      </c>
      <c r="D90" s="3119">
        <v>0</v>
      </c>
      <c r="E90" s="3143">
        <v>0</v>
      </c>
    </row>
    <row r="91" spans="2:5">
      <c r="B91" s="3117" t="s">
        <v>85</v>
      </c>
      <c r="C91" s="3118" t="s">
        <v>86</v>
      </c>
      <c r="D91" s="3163">
        <v>2435740.5299999998</v>
      </c>
      <c r="E91" s="3185">
        <v>1</v>
      </c>
    </row>
    <row r="92" spans="2:5">
      <c r="B92" s="3120" t="s">
        <v>5</v>
      </c>
      <c r="C92" s="3121" t="s">
        <v>87</v>
      </c>
      <c r="D92" s="3189">
        <v>2435740.5299999998</v>
      </c>
      <c r="E92" s="3190">
        <v>1</v>
      </c>
    </row>
    <row r="93" spans="2:5">
      <c r="B93" s="3120" t="s">
        <v>7</v>
      </c>
      <c r="C93" s="3121" t="s">
        <v>88</v>
      </c>
      <c r="D93" s="3189">
        <v>0</v>
      </c>
      <c r="E93" s="3190">
        <v>0</v>
      </c>
    </row>
    <row r="94" spans="2:5" ht="13.5" thickBot="1">
      <c r="B94" s="3122" t="s">
        <v>9</v>
      </c>
      <c r="C94" s="3123" t="s">
        <v>89</v>
      </c>
      <c r="D94" s="3152">
        <v>0</v>
      </c>
      <c r="E94" s="315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13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221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165318.57999999999</v>
      </c>
    </row>
    <row r="10" spans="2:5">
      <c r="B10" s="14" t="s">
        <v>5</v>
      </c>
      <c r="C10" s="93" t="s">
        <v>6</v>
      </c>
      <c r="D10" s="175"/>
      <c r="E10" s="226">
        <v>165318.57999999999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165318.57999999999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187086.4</v>
      </c>
      <c r="F25" s="92"/>
    </row>
    <row r="26" spans="2:7">
      <c r="B26" s="24" t="s">
        <v>27</v>
      </c>
      <c r="C26" s="25" t="s">
        <v>28</v>
      </c>
      <c r="D26" s="96"/>
      <c r="E26" s="111">
        <v>218309.43</v>
      </c>
      <c r="F26" s="92"/>
    </row>
    <row r="27" spans="2:7">
      <c r="B27" s="26" t="s">
        <v>5</v>
      </c>
      <c r="C27" s="15" t="s">
        <v>29</v>
      </c>
      <c r="D27" s="175"/>
      <c r="E27" s="231">
        <v>5569.22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212740.21</v>
      </c>
      <c r="F29" s="92"/>
    </row>
    <row r="30" spans="2:7">
      <c r="B30" s="24" t="s">
        <v>32</v>
      </c>
      <c r="C30" s="27" t="s">
        <v>33</v>
      </c>
      <c r="D30" s="96"/>
      <c r="E30" s="111">
        <v>31223.03</v>
      </c>
    </row>
    <row r="31" spans="2:7">
      <c r="B31" s="26" t="s">
        <v>5</v>
      </c>
      <c r="C31" s="15" t="s">
        <v>34</v>
      </c>
      <c r="D31" s="175"/>
      <c r="E31" s="231">
        <v>97.47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358.47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2351.67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28415.42</v>
      </c>
    </row>
    <row r="38" spans="2:6">
      <c r="B38" s="21" t="s">
        <v>44</v>
      </c>
      <c r="C38" s="22" t="s">
        <v>45</v>
      </c>
      <c r="D38" s="95"/>
      <c r="E38" s="23">
        <v>-21767.82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165318.57999999999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1097.80585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144.08000000000001</v>
      </c>
    </row>
    <row r="49" spans="2:5">
      <c r="B49" s="39" t="s">
        <v>9</v>
      </c>
      <c r="C49" s="48" t="s">
        <v>55</v>
      </c>
      <c r="D49" s="160"/>
      <c r="E49" s="154">
        <v>178.76</v>
      </c>
    </row>
    <row r="50" spans="2:5" ht="13.5" thickBot="1">
      <c r="B50" s="41" t="s">
        <v>11</v>
      </c>
      <c r="C50" s="49" t="s">
        <v>52</v>
      </c>
      <c r="D50" s="143"/>
      <c r="E50" s="152">
        <v>150.59</v>
      </c>
    </row>
    <row r="51" spans="2:5" ht="13.5" thickBot="1">
      <c r="B51" s="32"/>
      <c r="C51" s="33"/>
      <c r="D51" s="153"/>
      <c r="E51" s="153"/>
    </row>
    <row r="52" spans="2:5" ht="16.5" thickBot="1">
      <c r="B52" s="3168"/>
      <c r="C52" s="3169" t="s">
        <v>56</v>
      </c>
      <c r="D52" s="3170"/>
      <c r="E52" s="3160"/>
    </row>
    <row r="53" spans="2:5" ht="23.25" customHeight="1" thickBot="1">
      <c r="B53" s="6368" t="s">
        <v>57</v>
      </c>
      <c r="C53" s="6369"/>
      <c r="D53" s="3171" t="s">
        <v>58</v>
      </c>
      <c r="E53" s="3172" t="s">
        <v>59</v>
      </c>
    </row>
    <row r="54" spans="2:5" ht="13.5" thickBot="1">
      <c r="B54" s="3173" t="s">
        <v>27</v>
      </c>
      <c r="C54" s="3162" t="s">
        <v>60</v>
      </c>
      <c r="D54" s="3197">
        <v>165318.57999999999</v>
      </c>
      <c r="E54" s="3198">
        <v>1</v>
      </c>
    </row>
    <row r="55" spans="2:5" ht="25.5">
      <c r="B55" s="3175" t="s">
        <v>5</v>
      </c>
      <c r="C55" s="3176" t="s">
        <v>61</v>
      </c>
      <c r="D55" s="3187">
        <v>0</v>
      </c>
      <c r="E55" s="3188">
        <v>0</v>
      </c>
    </row>
    <row r="56" spans="2:5">
      <c r="B56" s="3164" t="s">
        <v>268</v>
      </c>
      <c r="C56" s="245" t="s">
        <v>269</v>
      </c>
      <c r="D56" s="3189">
        <v>0</v>
      </c>
      <c r="E56" s="3190">
        <v>0</v>
      </c>
    </row>
    <row r="57" spans="2:5">
      <c r="B57" s="246" t="s">
        <v>270</v>
      </c>
      <c r="C57" s="245" t="s">
        <v>271</v>
      </c>
      <c r="D57" s="3189">
        <v>0</v>
      </c>
      <c r="E57" s="3190">
        <v>0</v>
      </c>
    </row>
    <row r="58" spans="2:5">
      <c r="B58" s="246" t="s">
        <v>272</v>
      </c>
      <c r="C58" s="245" t="s">
        <v>273</v>
      </c>
      <c r="D58" s="247">
        <v>0</v>
      </c>
      <c r="E58" s="3190">
        <v>0</v>
      </c>
    </row>
    <row r="59" spans="2:5" ht="25.5">
      <c r="B59" s="3164" t="s">
        <v>7</v>
      </c>
      <c r="C59" s="3165" t="s">
        <v>62</v>
      </c>
      <c r="D59" s="3189">
        <v>0</v>
      </c>
      <c r="E59" s="3190">
        <v>0</v>
      </c>
    </row>
    <row r="60" spans="2:5">
      <c r="B60" s="3164" t="s">
        <v>9</v>
      </c>
      <c r="C60" s="3165" t="s">
        <v>63</v>
      </c>
      <c r="D60" s="3189">
        <v>0</v>
      </c>
      <c r="E60" s="3190">
        <v>0</v>
      </c>
    </row>
    <row r="61" spans="2:5">
      <c r="B61" s="3164" t="s">
        <v>274</v>
      </c>
      <c r="C61" s="3165" t="s">
        <v>275</v>
      </c>
      <c r="D61" s="3189">
        <v>0</v>
      </c>
      <c r="E61" s="3190">
        <v>0</v>
      </c>
    </row>
    <row r="62" spans="2:5">
      <c r="B62" s="3164" t="s">
        <v>276</v>
      </c>
      <c r="C62" s="3165" t="s">
        <v>16</v>
      </c>
      <c r="D62" s="3189">
        <v>0</v>
      </c>
      <c r="E62" s="3190">
        <v>0</v>
      </c>
    </row>
    <row r="63" spans="2:5">
      <c r="B63" s="3164" t="s">
        <v>11</v>
      </c>
      <c r="C63" s="3165" t="s">
        <v>64</v>
      </c>
      <c r="D63" s="3189">
        <v>0</v>
      </c>
      <c r="E63" s="3190">
        <v>0</v>
      </c>
    </row>
    <row r="64" spans="2:5">
      <c r="B64" s="3164" t="s">
        <v>13</v>
      </c>
      <c r="C64" s="3165" t="s">
        <v>275</v>
      </c>
      <c r="D64" s="3189">
        <v>0</v>
      </c>
      <c r="E64" s="3190">
        <v>0</v>
      </c>
    </row>
    <row r="65" spans="2:5">
      <c r="B65" s="3164" t="s">
        <v>15</v>
      </c>
      <c r="C65" s="3165" t="s">
        <v>16</v>
      </c>
      <c r="D65" s="3189">
        <v>0</v>
      </c>
      <c r="E65" s="3190">
        <v>0</v>
      </c>
    </row>
    <row r="66" spans="2:5">
      <c r="B66" s="3164" t="s">
        <v>38</v>
      </c>
      <c r="C66" s="3165" t="s">
        <v>65</v>
      </c>
      <c r="D66" s="3189">
        <v>0</v>
      </c>
      <c r="E66" s="3190">
        <v>0</v>
      </c>
    </row>
    <row r="67" spans="2:5">
      <c r="B67" s="3177" t="s">
        <v>40</v>
      </c>
      <c r="C67" s="3178" t="s">
        <v>66</v>
      </c>
      <c r="D67" s="3199">
        <v>165318.57999999999</v>
      </c>
      <c r="E67" s="3200">
        <v>1</v>
      </c>
    </row>
    <row r="68" spans="2:5">
      <c r="B68" s="3177" t="s">
        <v>277</v>
      </c>
      <c r="C68" s="3178" t="s">
        <v>278</v>
      </c>
      <c r="D68" s="3201">
        <v>165318.57999999999</v>
      </c>
      <c r="E68" s="3202">
        <v>1</v>
      </c>
    </row>
    <row r="69" spans="2:5">
      <c r="B69" s="3177" t="s">
        <v>279</v>
      </c>
      <c r="C69" s="3178" t="s">
        <v>280</v>
      </c>
      <c r="D69" s="3191">
        <v>0</v>
      </c>
      <c r="E69" s="3192">
        <v>0</v>
      </c>
    </row>
    <row r="70" spans="2:5">
      <c r="B70" s="3177" t="s">
        <v>281</v>
      </c>
      <c r="C70" s="3178" t="s">
        <v>282</v>
      </c>
      <c r="D70" s="3191">
        <v>0</v>
      </c>
      <c r="E70" s="3192">
        <v>0</v>
      </c>
    </row>
    <row r="71" spans="2:5">
      <c r="B71" s="3177" t="s">
        <v>283</v>
      </c>
      <c r="C71" s="3178" t="s">
        <v>284</v>
      </c>
      <c r="D71" s="3191">
        <v>0</v>
      </c>
      <c r="E71" s="3192">
        <v>0</v>
      </c>
    </row>
    <row r="72" spans="2:5" ht="25.5">
      <c r="B72" s="3177" t="s">
        <v>42</v>
      </c>
      <c r="C72" s="3178" t="s">
        <v>67</v>
      </c>
      <c r="D72" s="3191">
        <v>0</v>
      </c>
      <c r="E72" s="3192">
        <v>0</v>
      </c>
    </row>
    <row r="73" spans="2:5">
      <c r="B73" s="3177" t="s">
        <v>285</v>
      </c>
      <c r="C73" s="3178" t="s">
        <v>286</v>
      </c>
      <c r="D73" s="3191">
        <v>0</v>
      </c>
      <c r="E73" s="3192">
        <v>0</v>
      </c>
    </row>
    <row r="74" spans="2:5">
      <c r="B74" s="3177" t="s">
        <v>287</v>
      </c>
      <c r="C74" s="3178" t="s">
        <v>288</v>
      </c>
      <c r="D74" s="3191">
        <v>0</v>
      </c>
      <c r="E74" s="3192">
        <v>0</v>
      </c>
    </row>
    <row r="75" spans="2:5">
      <c r="B75" s="3177" t="s">
        <v>289</v>
      </c>
      <c r="C75" s="3178" t="s">
        <v>290</v>
      </c>
      <c r="D75" s="3189">
        <v>0</v>
      </c>
      <c r="E75" s="3192">
        <v>0</v>
      </c>
    </row>
    <row r="76" spans="2:5">
      <c r="B76" s="3177" t="s">
        <v>291</v>
      </c>
      <c r="C76" s="3178" t="s">
        <v>292</v>
      </c>
      <c r="D76" s="3191">
        <v>0</v>
      </c>
      <c r="E76" s="3192">
        <v>0</v>
      </c>
    </row>
    <row r="77" spans="2:5">
      <c r="B77" s="3177" t="s">
        <v>293</v>
      </c>
      <c r="C77" s="3178" t="s">
        <v>294</v>
      </c>
      <c r="D77" s="3191">
        <v>0</v>
      </c>
      <c r="E77" s="3192">
        <v>0</v>
      </c>
    </row>
    <row r="78" spans="2:5">
      <c r="B78" s="3177" t="s">
        <v>68</v>
      </c>
      <c r="C78" s="3178" t="s">
        <v>69</v>
      </c>
      <c r="D78" s="3191">
        <v>0</v>
      </c>
      <c r="E78" s="3192">
        <v>0</v>
      </c>
    </row>
    <row r="79" spans="2:5">
      <c r="B79" s="3164" t="s">
        <v>70</v>
      </c>
      <c r="C79" s="3165" t="s">
        <v>71</v>
      </c>
      <c r="D79" s="3189">
        <v>0</v>
      </c>
      <c r="E79" s="3190">
        <v>0</v>
      </c>
    </row>
    <row r="80" spans="2:5">
      <c r="B80" s="3164" t="s">
        <v>295</v>
      </c>
      <c r="C80" s="3165" t="s">
        <v>296</v>
      </c>
      <c r="D80" s="3189">
        <v>0</v>
      </c>
      <c r="E80" s="3190">
        <v>0</v>
      </c>
    </row>
    <row r="81" spans="2:5">
      <c r="B81" s="3164" t="s">
        <v>297</v>
      </c>
      <c r="C81" s="3165" t="s">
        <v>298</v>
      </c>
      <c r="D81" s="3189">
        <v>0</v>
      </c>
      <c r="E81" s="3190">
        <v>0</v>
      </c>
    </row>
    <row r="82" spans="2:5">
      <c r="B82" s="3164" t="s">
        <v>299</v>
      </c>
      <c r="C82" s="3165" t="s">
        <v>300</v>
      </c>
      <c r="D82" s="3189">
        <v>0</v>
      </c>
      <c r="E82" s="3190">
        <v>0</v>
      </c>
    </row>
    <row r="83" spans="2:5">
      <c r="B83" s="3164" t="s">
        <v>301</v>
      </c>
      <c r="C83" s="3165" t="s">
        <v>302</v>
      </c>
      <c r="D83" s="3189">
        <v>0</v>
      </c>
      <c r="E83" s="3190">
        <v>0</v>
      </c>
    </row>
    <row r="84" spans="2:5">
      <c r="B84" s="3164" t="s">
        <v>72</v>
      </c>
      <c r="C84" s="3165" t="s">
        <v>73</v>
      </c>
      <c r="D84" s="3189">
        <v>0</v>
      </c>
      <c r="E84" s="3190">
        <v>0</v>
      </c>
    </row>
    <row r="85" spans="2:5">
      <c r="B85" s="3164" t="s">
        <v>74</v>
      </c>
      <c r="C85" s="3165" t="s">
        <v>75</v>
      </c>
      <c r="D85" s="3189">
        <v>0</v>
      </c>
      <c r="E85" s="3190">
        <v>0</v>
      </c>
    </row>
    <row r="86" spans="2:5" ht="13.5" thickBot="1">
      <c r="B86" s="3179" t="s">
        <v>76</v>
      </c>
      <c r="C86" s="3180" t="s">
        <v>77</v>
      </c>
      <c r="D86" s="3193">
        <v>0</v>
      </c>
      <c r="E86" s="3194">
        <v>0</v>
      </c>
    </row>
    <row r="87" spans="2:5" ht="26.25" thickBot="1">
      <c r="B87" s="3181" t="s">
        <v>32</v>
      </c>
      <c r="C87" s="3182" t="s">
        <v>78</v>
      </c>
      <c r="D87" s="3183">
        <v>0</v>
      </c>
      <c r="E87" s="3184">
        <v>0</v>
      </c>
    </row>
    <row r="88" spans="2:5" ht="13.5" thickBot="1">
      <c r="B88" s="3161" t="s">
        <v>79</v>
      </c>
      <c r="C88" s="3162" t="s">
        <v>80</v>
      </c>
      <c r="D88" s="3163">
        <v>0</v>
      </c>
      <c r="E88" s="3174">
        <v>0</v>
      </c>
    </row>
    <row r="89" spans="2:5" ht="13.5" thickBot="1">
      <c r="B89" s="3161" t="s">
        <v>81</v>
      </c>
      <c r="C89" s="3162" t="s">
        <v>82</v>
      </c>
      <c r="D89" s="3163">
        <v>0</v>
      </c>
      <c r="E89" s="3174">
        <v>0</v>
      </c>
    </row>
    <row r="90" spans="2:5" ht="13.5" thickBot="1">
      <c r="B90" s="3161" t="s">
        <v>83</v>
      </c>
      <c r="C90" s="3162" t="s">
        <v>84</v>
      </c>
      <c r="D90" s="3163">
        <v>0</v>
      </c>
      <c r="E90" s="3186">
        <v>0</v>
      </c>
    </row>
    <row r="91" spans="2:5">
      <c r="B91" s="3161" t="s">
        <v>85</v>
      </c>
      <c r="C91" s="3162" t="s">
        <v>86</v>
      </c>
      <c r="D91" s="3206">
        <v>165318.57999999999</v>
      </c>
      <c r="E91" s="3228">
        <v>1</v>
      </c>
    </row>
    <row r="92" spans="2:5">
      <c r="B92" s="3164" t="s">
        <v>5</v>
      </c>
      <c r="C92" s="3165" t="s">
        <v>87</v>
      </c>
      <c r="D92" s="3232">
        <v>165318.57999999999</v>
      </c>
      <c r="E92" s="3233">
        <v>1</v>
      </c>
    </row>
    <row r="93" spans="2:5">
      <c r="B93" s="3164" t="s">
        <v>7</v>
      </c>
      <c r="C93" s="3165" t="s">
        <v>88</v>
      </c>
      <c r="D93" s="3232">
        <v>0</v>
      </c>
      <c r="E93" s="3233">
        <v>0</v>
      </c>
    </row>
    <row r="94" spans="2:5" ht="13.5" thickBot="1">
      <c r="B94" s="3166" t="s">
        <v>9</v>
      </c>
      <c r="C94" s="3167" t="s">
        <v>89</v>
      </c>
      <c r="D94" s="3195">
        <v>0</v>
      </c>
      <c r="E94" s="319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>
  <dimension ref="B1:G94"/>
  <sheetViews>
    <sheetView topLeftCell="A55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222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51142</v>
      </c>
    </row>
    <row r="10" spans="2:5">
      <c r="B10" s="14" t="s">
        <v>5</v>
      </c>
      <c r="C10" s="93" t="s">
        <v>6</v>
      </c>
      <c r="D10" s="175"/>
      <c r="E10" s="226">
        <v>51142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51142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110">
        <v>53497.78</v>
      </c>
      <c r="F25" s="92"/>
    </row>
    <row r="26" spans="2:7">
      <c r="B26" s="24" t="s">
        <v>27</v>
      </c>
      <c r="C26" s="25" t="s">
        <v>28</v>
      </c>
      <c r="D26" s="96"/>
      <c r="E26" s="111">
        <v>55995.96</v>
      </c>
      <c r="F26" s="92"/>
    </row>
    <row r="27" spans="2:7">
      <c r="B27" s="26" t="s">
        <v>5</v>
      </c>
      <c r="C27" s="15" t="s">
        <v>29</v>
      </c>
      <c r="D27" s="175"/>
      <c r="E27" s="231">
        <v>55995.96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/>
      <c r="F29" s="92"/>
    </row>
    <row r="30" spans="2:7">
      <c r="B30" s="24" t="s">
        <v>32</v>
      </c>
      <c r="C30" s="27" t="s">
        <v>33</v>
      </c>
      <c r="D30" s="96"/>
      <c r="E30" s="111">
        <v>2498.1800000000003</v>
      </c>
    </row>
    <row r="31" spans="2:7">
      <c r="B31" s="26" t="s">
        <v>5</v>
      </c>
      <c r="C31" s="15" t="s">
        <v>34</v>
      </c>
      <c r="D31" s="175"/>
      <c r="E31" s="231">
        <v>2249.63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29.52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/>
      <c r="E35" s="231">
        <v>219.03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/>
      <c r="E38" s="23">
        <v>-2355.7800000000002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51142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291.65667000000002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167.24</v>
      </c>
    </row>
    <row r="49" spans="2:5">
      <c r="B49" s="39" t="s">
        <v>9</v>
      </c>
      <c r="C49" s="48" t="s">
        <v>55</v>
      </c>
      <c r="D49" s="160"/>
      <c r="E49" s="154">
        <v>190.1</v>
      </c>
    </row>
    <row r="50" spans="2:5" ht="13.5" thickBot="1">
      <c r="B50" s="41" t="s">
        <v>11</v>
      </c>
      <c r="C50" s="49" t="s">
        <v>52</v>
      </c>
      <c r="D50" s="143"/>
      <c r="E50" s="152">
        <v>175.35</v>
      </c>
    </row>
    <row r="51" spans="2:5" ht="13.5" thickBot="1">
      <c r="B51" s="32"/>
      <c r="C51" s="33"/>
      <c r="D51" s="153"/>
      <c r="E51" s="153"/>
    </row>
    <row r="52" spans="2:5" ht="16.5" thickBot="1">
      <c r="B52" s="3211"/>
      <c r="C52" s="3212" t="s">
        <v>56</v>
      </c>
      <c r="D52" s="3213"/>
      <c r="E52" s="3203"/>
    </row>
    <row r="53" spans="2:5" ht="23.25" customHeight="1" thickBot="1">
      <c r="B53" s="6368" t="s">
        <v>57</v>
      </c>
      <c r="C53" s="6369"/>
      <c r="D53" s="3214" t="s">
        <v>58</v>
      </c>
      <c r="E53" s="3215" t="s">
        <v>59</v>
      </c>
    </row>
    <row r="54" spans="2:5" ht="13.5" thickBot="1">
      <c r="B54" s="3216" t="s">
        <v>27</v>
      </c>
      <c r="C54" s="3205" t="s">
        <v>60</v>
      </c>
      <c r="D54" s="3240">
        <v>51142</v>
      </c>
      <c r="E54" s="3241">
        <v>1</v>
      </c>
    </row>
    <row r="55" spans="2:5" ht="25.5">
      <c r="B55" s="3218" t="s">
        <v>5</v>
      </c>
      <c r="C55" s="3219" t="s">
        <v>61</v>
      </c>
      <c r="D55" s="3230">
        <v>0</v>
      </c>
      <c r="E55" s="3231">
        <v>0</v>
      </c>
    </row>
    <row r="56" spans="2:5">
      <c r="B56" s="3207" t="s">
        <v>268</v>
      </c>
      <c r="C56" s="245" t="s">
        <v>269</v>
      </c>
      <c r="D56" s="3232">
        <v>0</v>
      </c>
      <c r="E56" s="3233">
        <v>0</v>
      </c>
    </row>
    <row r="57" spans="2:5">
      <c r="B57" s="246" t="s">
        <v>270</v>
      </c>
      <c r="C57" s="245" t="s">
        <v>271</v>
      </c>
      <c r="D57" s="3232">
        <v>0</v>
      </c>
      <c r="E57" s="3233">
        <v>0</v>
      </c>
    </row>
    <row r="58" spans="2:5">
      <c r="B58" s="246" t="s">
        <v>272</v>
      </c>
      <c r="C58" s="245" t="s">
        <v>273</v>
      </c>
      <c r="D58" s="247">
        <v>0</v>
      </c>
      <c r="E58" s="3233">
        <v>0</v>
      </c>
    </row>
    <row r="59" spans="2:5" ht="25.5">
      <c r="B59" s="3207" t="s">
        <v>7</v>
      </c>
      <c r="C59" s="3208" t="s">
        <v>62</v>
      </c>
      <c r="D59" s="3232">
        <v>0</v>
      </c>
      <c r="E59" s="3233">
        <v>0</v>
      </c>
    </row>
    <row r="60" spans="2:5">
      <c r="B60" s="3207" t="s">
        <v>9</v>
      </c>
      <c r="C60" s="3208" t="s">
        <v>63</v>
      </c>
      <c r="D60" s="3232">
        <v>0</v>
      </c>
      <c r="E60" s="3233">
        <v>0</v>
      </c>
    </row>
    <row r="61" spans="2:5">
      <c r="B61" s="3207" t="s">
        <v>274</v>
      </c>
      <c r="C61" s="3208" t="s">
        <v>275</v>
      </c>
      <c r="D61" s="3232">
        <v>0</v>
      </c>
      <c r="E61" s="3233">
        <v>0</v>
      </c>
    </row>
    <row r="62" spans="2:5">
      <c r="B62" s="3207" t="s">
        <v>276</v>
      </c>
      <c r="C62" s="3208" t="s">
        <v>16</v>
      </c>
      <c r="D62" s="3232">
        <v>0</v>
      </c>
      <c r="E62" s="3233">
        <v>0</v>
      </c>
    </row>
    <row r="63" spans="2:5">
      <c r="B63" s="3207" t="s">
        <v>11</v>
      </c>
      <c r="C63" s="3208" t="s">
        <v>64</v>
      </c>
      <c r="D63" s="3232">
        <v>0</v>
      </c>
      <c r="E63" s="3233">
        <v>0</v>
      </c>
    </row>
    <row r="64" spans="2:5">
      <c r="B64" s="3207" t="s">
        <v>13</v>
      </c>
      <c r="C64" s="3208" t="s">
        <v>275</v>
      </c>
      <c r="D64" s="3232">
        <v>0</v>
      </c>
      <c r="E64" s="3233">
        <v>0</v>
      </c>
    </row>
    <row r="65" spans="2:5">
      <c r="B65" s="3207" t="s">
        <v>15</v>
      </c>
      <c r="C65" s="3208" t="s">
        <v>16</v>
      </c>
      <c r="D65" s="3232">
        <v>0</v>
      </c>
      <c r="E65" s="3233">
        <v>0</v>
      </c>
    </row>
    <row r="66" spans="2:5">
      <c r="B66" s="3207" t="s">
        <v>38</v>
      </c>
      <c r="C66" s="3208" t="s">
        <v>65</v>
      </c>
      <c r="D66" s="3232">
        <v>0</v>
      </c>
      <c r="E66" s="3233">
        <v>0</v>
      </c>
    </row>
    <row r="67" spans="2:5">
      <c r="B67" s="3220" t="s">
        <v>40</v>
      </c>
      <c r="C67" s="3221" t="s">
        <v>66</v>
      </c>
      <c r="D67" s="3242">
        <v>51142</v>
      </c>
      <c r="E67" s="3243">
        <v>1</v>
      </c>
    </row>
    <row r="68" spans="2:5">
      <c r="B68" s="3220" t="s">
        <v>277</v>
      </c>
      <c r="C68" s="3221" t="s">
        <v>278</v>
      </c>
      <c r="D68" s="3244">
        <v>51142</v>
      </c>
      <c r="E68" s="3245">
        <v>1</v>
      </c>
    </row>
    <row r="69" spans="2:5">
      <c r="B69" s="3220" t="s">
        <v>279</v>
      </c>
      <c r="C69" s="3221" t="s">
        <v>280</v>
      </c>
      <c r="D69" s="3234">
        <v>0</v>
      </c>
      <c r="E69" s="3235">
        <v>0</v>
      </c>
    </row>
    <row r="70" spans="2:5">
      <c r="B70" s="3220" t="s">
        <v>281</v>
      </c>
      <c r="C70" s="3221" t="s">
        <v>282</v>
      </c>
      <c r="D70" s="3234">
        <v>0</v>
      </c>
      <c r="E70" s="3235">
        <v>0</v>
      </c>
    </row>
    <row r="71" spans="2:5">
      <c r="B71" s="3220" t="s">
        <v>283</v>
      </c>
      <c r="C71" s="3221" t="s">
        <v>284</v>
      </c>
      <c r="D71" s="3234">
        <v>0</v>
      </c>
      <c r="E71" s="3235">
        <v>0</v>
      </c>
    </row>
    <row r="72" spans="2:5" ht="25.5">
      <c r="B72" s="3220" t="s">
        <v>42</v>
      </c>
      <c r="C72" s="3221" t="s">
        <v>67</v>
      </c>
      <c r="D72" s="3234">
        <v>0</v>
      </c>
      <c r="E72" s="3235">
        <v>0</v>
      </c>
    </row>
    <row r="73" spans="2:5">
      <c r="B73" s="3220" t="s">
        <v>285</v>
      </c>
      <c r="C73" s="3221" t="s">
        <v>286</v>
      </c>
      <c r="D73" s="3234">
        <v>0</v>
      </c>
      <c r="E73" s="3235">
        <v>0</v>
      </c>
    </row>
    <row r="74" spans="2:5">
      <c r="B74" s="3220" t="s">
        <v>287</v>
      </c>
      <c r="C74" s="3221" t="s">
        <v>288</v>
      </c>
      <c r="D74" s="3234">
        <v>0</v>
      </c>
      <c r="E74" s="3235">
        <v>0</v>
      </c>
    </row>
    <row r="75" spans="2:5">
      <c r="B75" s="3220" t="s">
        <v>289</v>
      </c>
      <c r="C75" s="3221" t="s">
        <v>290</v>
      </c>
      <c r="D75" s="3232">
        <v>0</v>
      </c>
      <c r="E75" s="3235">
        <v>0</v>
      </c>
    </row>
    <row r="76" spans="2:5">
      <c r="B76" s="3220" t="s">
        <v>291</v>
      </c>
      <c r="C76" s="3221" t="s">
        <v>292</v>
      </c>
      <c r="D76" s="3234">
        <v>0</v>
      </c>
      <c r="E76" s="3235">
        <v>0</v>
      </c>
    </row>
    <row r="77" spans="2:5">
      <c r="B77" s="3220" t="s">
        <v>293</v>
      </c>
      <c r="C77" s="3221" t="s">
        <v>294</v>
      </c>
      <c r="D77" s="3234">
        <v>0</v>
      </c>
      <c r="E77" s="3235">
        <v>0</v>
      </c>
    </row>
    <row r="78" spans="2:5">
      <c r="B78" s="3220" t="s">
        <v>68</v>
      </c>
      <c r="C78" s="3221" t="s">
        <v>69</v>
      </c>
      <c r="D78" s="3234">
        <v>0</v>
      </c>
      <c r="E78" s="3235">
        <v>0</v>
      </c>
    </row>
    <row r="79" spans="2:5">
      <c r="B79" s="3207" t="s">
        <v>70</v>
      </c>
      <c r="C79" s="3208" t="s">
        <v>71</v>
      </c>
      <c r="D79" s="3232">
        <v>0</v>
      </c>
      <c r="E79" s="3233">
        <v>0</v>
      </c>
    </row>
    <row r="80" spans="2:5">
      <c r="B80" s="3207" t="s">
        <v>295</v>
      </c>
      <c r="C80" s="3208" t="s">
        <v>296</v>
      </c>
      <c r="D80" s="3232">
        <v>0</v>
      </c>
      <c r="E80" s="3233">
        <v>0</v>
      </c>
    </row>
    <row r="81" spans="2:5">
      <c r="B81" s="3207" t="s">
        <v>297</v>
      </c>
      <c r="C81" s="3208" t="s">
        <v>298</v>
      </c>
      <c r="D81" s="3232">
        <v>0</v>
      </c>
      <c r="E81" s="3233">
        <v>0</v>
      </c>
    </row>
    <row r="82" spans="2:5">
      <c r="B82" s="3207" t="s">
        <v>299</v>
      </c>
      <c r="C82" s="3208" t="s">
        <v>300</v>
      </c>
      <c r="D82" s="3232">
        <v>0</v>
      </c>
      <c r="E82" s="3233">
        <v>0</v>
      </c>
    </row>
    <row r="83" spans="2:5">
      <c r="B83" s="3207" t="s">
        <v>301</v>
      </c>
      <c r="C83" s="3208" t="s">
        <v>302</v>
      </c>
      <c r="D83" s="3232">
        <v>0</v>
      </c>
      <c r="E83" s="3233">
        <v>0</v>
      </c>
    </row>
    <row r="84" spans="2:5">
      <c r="B84" s="3207" t="s">
        <v>72</v>
      </c>
      <c r="C84" s="3208" t="s">
        <v>73</v>
      </c>
      <c r="D84" s="3232">
        <v>0</v>
      </c>
      <c r="E84" s="3233">
        <v>0</v>
      </c>
    </row>
    <row r="85" spans="2:5">
      <c r="B85" s="3207" t="s">
        <v>74</v>
      </c>
      <c r="C85" s="3208" t="s">
        <v>75</v>
      </c>
      <c r="D85" s="3232">
        <v>0</v>
      </c>
      <c r="E85" s="3233">
        <v>0</v>
      </c>
    </row>
    <row r="86" spans="2:5" ht="13.5" thickBot="1">
      <c r="B86" s="3222" t="s">
        <v>76</v>
      </c>
      <c r="C86" s="3223" t="s">
        <v>77</v>
      </c>
      <c r="D86" s="3236">
        <v>0</v>
      </c>
      <c r="E86" s="3237">
        <v>0</v>
      </c>
    </row>
    <row r="87" spans="2:5" ht="26.25" thickBot="1">
      <c r="B87" s="3224" t="s">
        <v>32</v>
      </c>
      <c r="C87" s="3225" t="s">
        <v>78</v>
      </c>
      <c r="D87" s="3226">
        <v>0</v>
      </c>
      <c r="E87" s="3227">
        <v>0</v>
      </c>
    </row>
    <row r="88" spans="2:5" ht="13.5" thickBot="1">
      <c r="B88" s="3204" t="s">
        <v>79</v>
      </c>
      <c r="C88" s="3205" t="s">
        <v>80</v>
      </c>
      <c r="D88" s="3206">
        <v>0</v>
      </c>
      <c r="E88" s="3217">
        <v>0</v>
      </c>
    </row>
    <row r="89" spans="2:5" ht="13.5" thickBot="1">
      <c r="B89" s="3204" t="s">
        <v>81</v>
      </c>
      <c r="C89" s="3205" t="s">
        <v>82</v>
      </c>
      <c r="D89" s="3206">
        <v>0</v>
      </c>
      <c r="E89" s="3217">
        <v>0</v>
      </c>
    </row>
    <row r="90" spans="2:5" ht="13.5" thickBot="1">
      <c r="B90" s="3204" t="s">
        <v>83</v>
      </c>
      <c r="C90" s="3205" t="s">
        <v>84</v>
      </c>
      <c r="D90" s="3206">
        <v>0</v>
      </c>
      <c r="E90" s="3229">
        <v>0</v>
      </c>
    </row>
    <row r="91" spans="2:5">
      <c r="B91" s="3204" t="s">
        <v>85</v>
      </c>
      <c r="C91" s="3205" t="s">
        <v>86</v>
      </c>
      <c r="D91" s="3249">
        <v>51142</v>
      </c>
      <c r="E91" s="3272">
        <v>1</v>
      </c>
    </row>
    <row r="92" spans="2:5">
      <c r="B92" s="3207" t="s">
        <v>5</v>
      </c>
      <c r="C92" s="3208" t="s">
        <v>87</v>
      </c>
      <c r="D92" s="3276">
        <v>51142</v>
      </c>
      <c r="E92" s="3277">
        <v>1</v>
      </c>
    </row>
    <row r="93" spans="2:5">
      <c r="B93" s="3207" t="s">
        <v>7</v>
      </c>
      <c r="C93" s="3208" t="s">
        <v>88</v>
      </c>
      <c r="D93" s="3276">
        <v>0</v>
      </c>
      <c r="E93" s="3277">
        <v>0</v>
      </c>
    </row>
    <row r="94" spans="2:5" ht="13.5" thickBot="1">
      <c r="B94" s="3209" t="s">
        <v>9</v>
      </c>
      <c r="C94" s="3210" t="s">
        <v>89</v>
      </c>
      <c r="D94" s="3238">
        <v>0</v>
      </c>
      <c r="E94" s="3239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>
  <dimension ref="A1:G94"/>
  <sheetViews>
    <sheetView topLeftCell="A55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251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2307.2399999999998</v>
      </c>
      <c r="E9" s="23"/>
    </row>
    <row r="10" spans="2:5">
      <c r="B10" s="14" t="s">
        <v>5</v>
      </c>
      <c r="C10" s="93" t="s">
        <v>6</v>
      </c>
      <c r="D10" s="175">
        <v>2307.2399999999998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2307.2399999999998</v>
      </c>
      <c r="E20" s="229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2362.7600000000002</v>
      </c>
      <c r="E24" s="23">
        <f>D20</f>
        <v>2307.2399999999998</v>
      </c>
    </row>
    <row r="25" spans="2:7">
      <c r="B25" s="21" t="s">
        <v>25</v>
      </c>
      <c r="C25" s="22" t="s">
        <v>26</v>
      </c>
      <c r="D25" s="95">
        <v>36.309999999999995</v>
      </c>
      <c r="E25" s="110">
        <v>-2870.5699999999997</v>
      </c>
      <c r="F25" s="50"/>
    </row>
    <row r="26" spans="2:7">
      <c r="B26" s="24" t="s">
        <v>27</v>
      </c>
      <c r="C26" s="25" t="s">
        <v>28</v>
      </c>
      <c r="D26" s="96">
        <v>100.05</v>
      </c>
      <c r="E26" s="111">
        <v>41211.69</v>
      </c>
    </row>
    <row r="27" spans="2:7">
      <c r="B27" s="26" t="s">
        <v>5</v>
      </c>
      <c r="C27" s="15" t="s">
        <v>29</v>
      </c>
      <c r="D27" s="175">
        <v>100.05</v>
      </c>
      <c r="E27" s="231">
        <v>12045.48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/>
      <c r="E29" s="231">
        <v>29166.21</v>
      </c>
    </row>
    <row r="30" spans="2:7">
      <c r="B30" s="24" t="s">
        <v>32</v>
      </c>
      <c r="C30" s="27" t="s">
        <v>33</v>
      </c>
      <c r="D30" s="96">
        <v>63.74</v>
      </c>
      <c r="E30" s="111">
        <v>44082.26</v>
      </c>
    </row>
    <row r="31" spans="2:7">
      <c r="B31" s="26" t="s">
        <v>5</v>
      </c>
      <c r="C31" s="15" t="s">
        <v>34</v>
      </c>
      <c r="D31" s="175"/>
      <c r="E31" s="231">
        <v>92.85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16.440000000000001</v>
      </c>
      <c r="E33" s="231">
        <v>108.33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32.869999999999997</v>
      </c>
      <c r="E35" s="231">
        <v>206.51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14.43</v>
      </c>
      <c r="E37" s="231">
        <v>43674.57</v>
      </c>
    </row>
    <row r="38" spans="2:6">
      <c r="B38" s="21" t="s">
        <v>44</v>
      </c>
      <c r="C38" s="22" t="s">
        <v>45</v>
      </c>
      <c r="D38" s="95">
        <v>-91.83</v>
      </c>
      <c r="E38" s="23">
        <v>563.33000000000004</v>
      </c>
    </row>
    <row r="39" spans="2:6" ht="13.5" thickBot="1">
      <c r="B39" s="30" t="s">
        <v>46</v>
      </c>
      <c r="C39" s="31" t="s">
        <v>47</v>
      </c>
      <c r="D39" s="97">
        <v>2307.2400000000002</v>
      </c>
      <c r="E39" s="242">
        <f>E24+E25+E38</f>
        <v>0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50.25</v>
      </c>
      <c r="E44" s="144">
        <v>51.033810000000003</v>
      </c>
    </row>
    <row r="45" spans="2:6" ht="13.5" thickBot="1">
      <c r="B45" s="41" t="s">
        <v>7</v>
      </c>
      <c r="C45" s="49" t="s">
        <v>52</v>
      </c>
      <c r="D45" s="143">
        <v>51.033810000000003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47.02</v>
      </c>
      <c r="E47" s="150">
        <v>45.21</v>
      </c>
    </row>
    <row r="48" spans="2:6">
      <c r="B48" s="39" t="s">
        <v>7</v>
      </c>
      <c r="C48" s="48" t="s">
        <v>54</v>
      </c>
      <c r="D48" s="160">
        <v>42.97</v>
      </c>
      <c r="E48" s="154">
        <v>45.17</v>
      </c>
    </row>
    <row r="49" spans="2:5">
      <c r="B49" s="39" t="s">
        <v>9</v>
      </c>
      <c r="C49" s="48" t="s">
        <v>55</v>
      </c>
      <c r="D49" s="160">
        <v>48.36</v>
      </c>
      <c r="E49" s="154">
        <v>52.37</v>
      </c>
    </row>
    <row r="50" spans="2:5" ht="13.5" thickBot="1">
      <c r="B50" s="41" t="s">
        <v>11</v>
      </c>
      <c r="C50" s="49" t="s">
        <v>52</v>
      </c>
      <c r="D50" s="143">
        <v>45.21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3254"/>
      <c r="C52" s="3255" t="s">
        <v>56</v>
      </c>
      <c r="D52" s="3256"/>
      <c r="E52" s="3246"/>
    </row>
    <row r="53" spans="2:5" ht="23.25" customHeight="1" thickBot="1">
      <c r="B53" s="6368" t="s">
        <v>57</v>
      </c>
      <c r="C53" s="6369"/>
      <c r="D53" s="3257" t="s">
        <v>58</v>
      </c>
      <c r="E53" s="3258" t="s">
        <v>59</v>
      </c>
    </row>
    <row r="54" spans="2:5" ht="13.5" thickBot="1">
      <c r="B54" s="3259" t="s">
        <v>27</v>
      </c>
      <c r="C54" s="3248" t="s">
        <v>60</v>
      </c>
      <c r="D54" s="3260">
        <v>0</v>
      </c>
      <c r="E54" s="3261">
        <v>0</v>
      </c>
    </row>
    <row r="55" spans="2:5" ht="25.5">
      <c r="B55" s="3262" t="s">
        <v>5</v>
      </c>
      <c r="C55" s="3263" t="s">
        <v>61</v>
      </c>
      <c r="D55" s="3274">
        <v>0</v>
      </c>
      <c r="E55" s="3275">
        <v>0</v>
      </c>
    </row>
    <row r="56" spans="2:5">
      <c r="B56" s="3250" t="s">
        <v>268</v>
      </c>
      <c r="C56" s="245" t="s">
        <v>269</v>
      </c>
      <c r="D56" s="3276">
        <v>0</v>
      </c>
      <c r="E56" s="3277">
        <v>0</v>
      </c>
    </row>
    <row r="57" spans="2:5">
      <c r="B57" s="246" t="s">
        <v>270</v>
      </c>
      <c r="C57" s="245" t="s">
        <v>271</v>
      </c>
      <c r="D57" s="3276">
        <v>0</v>
      </c>
      <c r="E57" s="3277">
        <v>0</v>
      </c>
    </row>
    <row r="58" spans="2:5">
      <c r="B58" s="246" t="s">
        <v>272</v>
      </c>
      <c r="C58" s="245" t="s">
        <v>273</v>
      </c>
      <c r="D58" s="247">
        <v>0</v>
      </c>
      <c r="E58" s="3277">
        <v>0</v>
      </c>
    </row>
    <row r="59" spans="2:5" ht="25.5">
      <c r="B59" s="3250" t="s">
        <v>7</v>
      </c>
      <c r="C59" s="3251" t="s">
        <v>62</v>
      </c>
      <c r="D59" s="3276">
        <v>0</v>
      </c>
      <c r="E59" s="3277">
        <v>0</v>
      </c>
    </row>
    <row r="60" spans="2:5">
      <c r="B60" s="3250" t="s">
        <v>9</v>
      </c>
      <c r="C60" s="3251" t="s">
        <v>63</v>
      </c>
      <c r="D60" s="3276">
        <v>0</v>
      </c>
      <c r="E60" s="3277">
        <v>0</v>
      </c>
    </row>
    <row r="61" spans="2:5" ht="24" customHeight="1">
      <c r="B61" s="3250" t="s">
        <v>274</v>
      </c>
      <c r="C61" s="3251" t="s">
        <v>275</v>
      </c>
      <c r="D61" s="3276">
        <v>0</v>
      </c>
      <c r="E61" s="3277">
        <v>0</v>
      </c>
    </row>
    <row r="62" spans="2:5">
      <c r="B62" s="3250" t="s">
        <v>276</v>
      </c>
      <c r="C62" s="3251" t="s">
        <v>16</v>
      </c>
      <c r="D62" s="3276">
        <v>0</v>
      </c>
      <c r="E62" s="3277">
        <v>0</v>
      </c>
    </row>
    <row r="63" spans="2:5">
      <c r="B63" s="3250" t="s">
        <v>11</v>
      </c>
      <c r="C63" s="3251" t="s">
        <v>64</v>
      </c>
      <c r="D63" s="3276">
        <v>0</v>
      </c>
      <c r="E63" s="3277">
        <v>0</v>
      </c>
    </row>
    <row r="64" spans="2:5">
      <c r="B64" s="3250" t="s">
        <v>13</v>
      </c>
      <c r="C64" s="3251" t="s">
        <v>275</v>
      </c>
      <c r="D64" s="3276">
        <v>0</v>
      </c>
      <c r="E64" s="3277">
        <v>0</v>
      </c>
    </row>
    <row r="65" spans="2:5">
      <c r="B65" s="3250" t="s">
        <v>15</v>
      </c>
      <c r="C65" s="3251" t="s">
        <v>16</v>
      </c>
      <c r="D65" s="3276">
        <v>0</v>
      </c>
      <c r="E65" s="3277">
        <v>0</v>
      </c>
    </row>
    <row r="66" spans="2:5">
      <c r="B66" s="3250" t="s">
        <v>38</v>
      </c>
      <c r="C66" s="3251" t="s">
        <v>65</v>
      </c>
      <c r="D66" s="3276">
        <v>0</v>
      </c>
      <c r="E66" s="3277">
        <v>0</v>
      </c>
    </row>
    <row r="67" spans="2:5">
      <c r="B67" s="3264" t="s">
        <v>40</v>
      </c>
      <c r="C67" s="3265" t="s">
        <v>66</v>
      </c>
      <c r="D67" s="3278">
        <v>0</v>
      </c>
      <c r="E67" s="3277">
        <v>0</v>
      </c>
    </row>
    <row r="68" spans="2:5">
      <c r="B68" s="3264" t="s">
        <v>277</v>
      </c>
      <c r="C68" s="3265" t="s">
        <v>278</v>
      </c>
      <c r="D68" s="3278">
        <v>0</v>
      </c>
      <c r="E68" s="3277">
        <v>0</v>
      </c>
    </row>
    <row r="69" spans="2:5">
      <c r="B69" s="3264" t="s">
        <v>279</v>
      </c>
      <c r="C69" s="3265" t="s">
        <v>280</v>
      </c>
      <c r="D69" s="3278">
        <v>0</v>
      </c>
      <c r="E69" s="3279">
        <v>0</v>
      </c>
    </row>
    <row r="70" spans="2:5">
      <c r="B70" s="3264" t="s">
        <v>281</v>
      </c>
      <c r="C70" s="3265" t="s">
        <v>282</v>
      </c>
      <c r="D70" s="3278">
        <v>0</v>
      </c>
      <c r="E70" s="3279">
        <v>0</v>
      </c>
    </row>
    <row r="71" spans="2:5">
      <c r="B71" s="3264" t="s">
        <v>283</v>
      </c>
      <c r="C71" s="3265" t="s">
        <v>284</v>
      </c>
      <c r="D71" s="3278">
        <v>0</v>
      </c>
      <c r="E71" s="3279">
        <v>0</v>
      </c>
    </row>
    <row r="72" spans="2:5" ht="25.5">
      <c r="B72" s="3264" t="s">
        <v>42</v>
      </c>
      <c r="C72" s="3265" t="s">
        <v>67</v>
      </c>
      <c r="D72" s="3278">
        <v>0</v>
      </c>
      <c r="E72" s="3279">
        <v>0</v>
      </c>
    </row>
    <row r="73" spans="2:5">
      <c r="B73" s="3264" t="s">
        <v>285</v>
      </c>
      <c r="C73" s="3265" t="s">
        <v>286</v>
      </c>
      <c r="D73" s="3278">
        <v>0</v>
      </c>
      <c r="E73" s="3279">
        <v>0</v>
      </c>
    </row>
    <row r="74" spans="2:5">
      <c r="B74" s="3264" t="s">
        <v>287</v>
      </c>
      <c r="C74" s="3265" t="s">
        <v>288</v>
      </c>
      <c r="D74" s="3278">
        <v>0</v>
      </c>
      <c r="E74" s="3279">
        <v>0</v>
      </c>
    </row>
    <row r="75" spans="2:5">
      <c r="B75" s="3264" t="s">
        <v>289</v>
      </c>
      <c r="C75" s="3265" t="s">
        <v>290</v>
      </c>
      <c r="D75" s="3276">
        <v>0</v>
      </c>
      <c r="E75" s="3279">
        <v>0</v>
      </c>
    </row>
    <row r="76" spans="2:5">
      <c r="B76" s="3264" t="s">
        <v>291</v>
      </c>
      <c r="C76" s="3265" t="s">
        <v>292</v>
      </c>
      <c r="D76" s="3278">
        <v>0</v>
      </c>
      <c r="E76" s="3279">
        <v>0</v>
      </c>
    </row>
    <row r="77" spans="2:5">
      <c r="B77" s="3264" t="s">
        <v>293</v>
      </c>
      <c r="C77" s="3265" t="s">
        <v>294</v>
      </c>
      <c r="D77" s="3278">
        <v>0</v>
      </c>
      <c r="E77" s="3279">
        <v>0</v>
      </c>
    </row>
    <row r="78" spans="2:5">
      <c r="B78" s="3264" t="s">
        <v>68</v>
      </c>
      <c r="C78" s="3265" t="s">
        <v>69</v>
      </c>
      <c r="D78" s="3278">
        <v>0</v>
      </c>
      <c r="E78" s="3279">
        <v>0</v>
      </c>
    </row>
    <row r="79" spans="2:5">
      <c r="B79" s="3250" t="s">
        <v>70</v>
      </c>
      <c r="C79" s="3251" t="s">
        <v>71</v>
      </c>
      <c r="D79" s="3276">
        <v>0</v>
      </c>
      <c r="E79" s="3277">
        <v>0</v>
      </c>
    </row>
    <row r="80" spans="2:5">
      <c r="B80" s="3250" t="s">
        <v>295</v>
      </c>
      <c r="C80" s="3251" t="s">
        <v>296</v>
      </c>
      <c r="D80" s="3276">
        <v>0</v>
      </c>
      <c r="E80" s="3277">
        <v>0</v>
      </c>
    </row>
    <row r="81" spans="2:5">
      <c r="B81" s="3250" t="s">
        <v>297</v>
      </c>
      <c r="C81" s="3251" t="s">
        <v>298</v>
      </c>
      <c r="D81" s="3276">
        <v>0</v>
      </c>
      <c r="E81" s="3277">
        <v>0</v>
      </c>
    </row>
    <row r="82" spans="2:5">
      <c r="B82" s="3250" t="s">
        <v>299</v>
      </c>
      <c r="C82" s="3251" t="s">
        <v>300</v>
      </c>
      <c r="D82" s="3276">
        <v>0</v>
      </c>
      <c r="E82" s="3277">
        <v>0</v>
      </c>
    </row>
    <row r="83" spans="2:5">
      <c r="B83" s="3250" t="s">
        <v>301</v>
      </c>
      <c r="C83" s="3251" t="s">
        <v>302</v>
      </c>
      <c r="D83" s="3276">
        <v>0</v>
      </c>
      <c r="E83" s="3277">
        <v>0</v>
      </c>
    </row>
    <row r="84" spans="2:5">
      <c r="B84" s="3250" t="s">
        <v>72</v>
      </c>
      <c r="C84" s="3251" t="s">
        <v>73</v>
      </c>
      <c r="D84" s="3276">
        <v>0</v>
      </c>
      <c r="E84" s="3277">
        <v>0</v>
      </c>
    </row>
    <row r="85" spans="2:5">
      <c r="B85" s="3250" t="s">
        <v>74</v>
      </c>
      <c r="C85" s="3251" t="s">
        <v>75</v>
      </c>
      <c r="D85" s="3276">
        <v>0</v>
      </c>
      <c r="E85" s="3277">
        <v>0</v>
      </c>
    </row>
    <row r="86" spans="2:5" ht="13.5" thickBot="1">
      <c r="B86" s="3266" t="s">
        <v>76</v>
      </c>
      <c r="C86" s="3267" t="s">
        <v>77</v>
      </c>
      <c r="D86" s="3280">
        <v>0</v>
      </c>
      <c r="E86" s="3281">
        <v>0</v>
      </c>
    </row>
    <row r="87" spans="2:5" ht="26.25" thickBot="1">
      <c r="B87" s="3268" t="s">
        <v>32</v>
      </c>
      <c r="C87" s="3269" t="s">
        <v>78</v>
      </c>
      <c r="D87" s="3270">
        <v>0</v>
      </c>
      <c r="E87" s="3271">
        <v>0</v>
      </c>
    </row>
    <row r="88" spans="2:5" ht="13.5" thickBot="1">
      <c r="B88" s="3247" t="s">
        <v>79</v>
      </c>
      <c r="C88" s="3248" t="s">
        <v>80</v>
      </c>
      <c r="D88" s="3249">
        <v>0</v>
      </c>
      <c r="E88" s="3261">
        <v>0</v>
      </c>
    </row>
    <row r="89" spans="2:5" ht="13.5" thickBot="1">
      <c r="B89" s="3247" t="s">
        <v>81</v>
      </c>
      <c r="C89" s="3248" t="s">
        <v>82</v>
      </c>
      <c r="D89" s="3249">
        <v>0</v>
      </c>
      <c r="E89" s="3261">
        <v>0</v>
      </c>
    </row>
    <row r="90" spans="2:5" ht="13.5" thickBot="1">
      <c r="B90" s="3247" t="s">
        <v>83</v>
      </c>
      <c r="C90" s="3248" t="s">
        <v>84</v>
      </c>
      <c r="D90" s="3249">
        <v>0</v>
      </c>
      <c r="E90" s="3273">
        <v>0</v>
      </c>
    </row>
    <row r="91" spans="2:5">
      <c r="B91" s="3247" t="s">
        <v>85</v>
      </c>
      <c r="C91" s="3248" t="s">
        <v>86</v>
      </c>
      <c r="D91" s="3249">
        <v>0</v>
      </c>
      <c r="E91" s="3272">
        <v>0</v>
      </c>
    </row>
    <row r="92" spans="2:5">
      <c r="B92" s="3250" t="s">
        <v>5</v>
      </c>
      <c r="C92" s="3251" t="s">
        <v>87</v>
      </c>
      <c r="D92" s="3276">
        <v>0</v>
      </c>
      <c r="E92" s="3277">
        <v>0</v>
      </c>
    </row>
    <row r="93" spans="2:5">
      <c r="B93" s="3250" t="s">
        <v>7</v>
      </c>
      <c r="C93" s="3251" t="s">
        <v>88</v>
      </c>
      <c r="D93" s="3276">
        <v>0</v>
      </c>
      <c r="E93" s="3277">
        <v>0</v>
      </c>
    </row>
    <row r="94" spans="2:5" ht="13.5" thickBot="1">
      <c r="B94" s="3252" t="s">
        <v>9</v>
      </c>
      <c r="C94" s="3253" t="s">
        <v>89</v>
      </c>
      <c r="D94" s="3282">
        <v>0</v>
      </c>
      <c r="E94" s="328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5000000000000004" bottom="0.47" header="0.5" footer="0.5"/>
  <pageSetup paperSize="9" scale="70" orientation="portrait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>
  <dimension ref="A1:G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85546875" style="43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250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151396.76999999999</v>
      </c>
      <c r="E9" s="23"/>
    </row>
    <row r="10" spans="2:5">
      <c r="B10" s="14" t="s">
        <v>5</v>
      </c>
      <c r="C10" s="93" t="s">
        <v>6</v>
      </c>
      <c r="D10" s="175">
        <v>151396.76999999999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151396.76999999999</v>
      </c>
      <c r="E20" s="229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8869.49</v>
      </c>
      <c r="E24" s="23">
        <f>D20</f>
        <v>151396.76999999999</v>
      </c>
    </row>
    <row r="25" spans="2:7">
      <c r="B25" s="21" t="s">
        <v>25</v>
      </c>
      <c r="C25" s="22" t="s">
        <v>26</v>
      </c>
      <c r="D25" s="95">
        <v>135593.72</v>
      </c>
      <c r="E25" s="110">
        <f>E26-E30</f>
        <v>-154981.40000000002</v>
      </c>
      <c r="F25" s="50"/>
    </row>
    <row r="26" spans="2:7">
      <c r="B26" s="24" t="s">
        <v>27</v>
      </c>
      <c r="C26" s="25" t="s">
        <v>28</v>
      </c>
      <c r="D26" s="96">
        <v>137359.60999999999</v>
      </c>
      <c r="E26" s="111">
        <f>SUM(E27:E29)</f>
        <v>5936.75</v>
      </c>
      <c r="F26" s="50"/>
    </row>
    <row r="27" spans="2:7">
      <c r="B27" s="26" t="s">
        <v>5</v>
      </c>
      <c r="C27" s="15" t="s">
        <v>29</v>
      </c>
      <c r="D27" s="175">
        <v>108112.52</v>
      </c>
      <c r="E27" s="231">
        <v>2072.33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29247.09</v>
      </c>
      <c r="E29" s="231">
        <v>3864.42</v>
      </c>
    </row>
    <row r="30" spans="2:7">
      <c r="B30" s="24" t="s">
        <v>32</v>
      </c>
      <c r="C30" s="27" t="s">
        <v>33</v>
      </c>
      <c r="D30" s="96">
        <v>1765.89</v>
      </c>
      <c r="E30" s="111">
        <f>SUM(E31:E37)</f>
        <v>160918.15000000002</v>
      </c>
    </row>
    <row r="31" spans="2:7">
      <c r="B31" s="26" t="s">
        <v>5</v>
      </c>
      <c r="C31" s="15" t="s">
        <v>34</v>
      </c>
      <c r="D31" s="175">
        <v>158.58000000000001</v>
      </c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179.13</v>
      </c>
      <c r="E33" s="231">
        <v>45.28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1422.43</v>
      </c>
      <c r="E35" s="231">
        <v>466.89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5.75</v>
      </c>
      <c r="E37" s="231">
        <v>160405.98000000001</v>
      </c>
    </row>
    <row r="38" spans="2:6">
      <c r="B38" s="21" t="s">
        <v>44</v>
      </c>
      <c r="C38" s="22" t="s">
        <v>45</v>
      </c>
      <c r="D38" s="95">
        <v>6933.56</v>
      </c>
      <c r="E38" s="23">
        <v>3584.63</v>
      </c>
    </row>
    <row r="39" spans="2:6" ht="13.5" thickBot="1">
      <c r="B39" s="30" t="s">
        <v>46</v>
      </c>
      <c r="C39" s="31" t="s">
        <v>47</v>
      </c>
      <c r="D39" s="97">
        <v>151396.76999999999</v>
      </c>
      <c r="E39" s="242">
        <f>E24+E25+E38</f>
        <v>-3.3651303965598345E-11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150.38140000000001</v>
      </c>
      <c r="E44" s="144">
        <v>2176.8047200000001</v>
      </c>
    </row>
    <row r="45" spans="2:6" ht="13.5" thickBot="1">
      <c r="B45" s="41" t="s">
        <v>7</v>
      </c>
      <c r="C45" s="49" t="s">
        <v>52</v>
      </c>
      <c r="D45" s="143">
        <v>2176.8047200000001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58.98</v>
      </c>
      <c r="E47" s="150">
        <v>69.55</v>
      </c>
    </row>
    <row r="48" spans="2:6">
      <c r="B48" s="39" t="s">
        <v>7</v>
      </c>
      <c r="C48" s="48" t="s">
        <v>54</v>
      </c>
      <c r="D48" s="160">
        <v>55.16</v>
      </c>
      <c r="E48" s="154">
        <v>69.349999999999994</v>
      </c>
    </row>
    <row r="49" spans="2:5">
      <c r="B49" s="39" t="s">
        <v>9</v>
      </c>
      <c r="C49" s="48" t="s">
        <v>55</v>
      </c>
      <c r="D49" s="160">
        <v>71.569999999999993</v>
      </c>
      <c r="E49" s="154">
        <v>75.47</v>
      </c>
    </row>
    <row r="50" spans="2:5" ht="13.5" thickBot="1">
      <c r="B50" s="41" t="s">
        <v>11</v>
      </c>
      <c r="C50" s="49" t="s">
        <v>52</v>
      </c>
      <c r="D50" s="143">
        <v>69.55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3254"/>
      <c r="C52" s="3255" t="s">
        <v>56</v>
      </c>
      <c r="D52" s="3256"/>
      <c r="E52" s="3246"/>
    </row>
    <row r="53" spans="2:5" ht="23.25" customHeight="1" thickBot="1">
      <c r="B53" s="6368" t="s">
        <v>57</v>
      </c>
      <c r="C53" s="6369"/>
      <c r="D53" s="3257" t="s">
        <v>58</v>
      </c>
      <c r="E53" s="3258" t="s">
        <v>59</v>
      </c>
    </row>
    <row r="54" spans="2:5" ht="13.5" thickBot="1">
      <c r="B54" s="3259" t="s">
        <v>27</v>
      </c>
      <c r="C54" s="3248" t="s">
        <v>60</v>
      </c>
      <c r="D54" s="3260">
        <v>0</v>
      </c>
      <c r="E54" s="3261">
        <v>0</v>
      </c>
    </row>
    <row r="55" spans="2:5" ht="25.5">
      <c r="B55" s="3262" t="s">
        <v>5</v>
      </c>
      <c r="C55" s="3263" t="s">
        <v>61</v>
      </c>
      <c r="D55" s="3274">
        <v>0</v>
      </c>
      <c r="E55" s="3275">
        <v>0</v>
      </c>
    </row>
    <row r="56" spans="2:5">
      <c r="B56" s="3250" t="s">
        <v>268</v>
      </c>
      <c r="C56" s="245" t="s">
        <v>269</v>
      </c>
      <c r="D56" s="3276">
        <v>0</v>
      </c>
      <c r="E56" s="3277">
        <v>0</v>
      </c>
    </row>
    <row r="57" spans="2:5">
      <c r="B57" s="246" t="s">
        <v>270</v>
      </c>
      <c r="C57" s="245" t="s">
        <v>271</v>
      </c>
      <c r="D57" s="3276">
        <v>0</v>
      </c>
      <c r="E57" s="3277">
        <v>0</v>
      </c>
    </row>
    <row r="58" spans="2:5">
      <c r="B58" s="246" t="s">
        <v>272</v>
      </c>
      <c r="C58" s="245" t="s">
        <v>273</v>
      </c>
      <c r="D58" s="247">
        <v>0</v>
      </c>
      <c r="E58" s="3277">
        <v>0</v>
      </c>
    </row>
    <row r="59" spans="2:5" ht="25.5">
      <c r="B59" s="3250" t="s">
        <v>7</v>
      </c>
      <c r="C59" s="3251" t="s">
        <v>62</v>
      </c>
      <c r="D59" s="3276">
        <v>0</v>
      </c>
      <c r="E59" s="3277">
        <v>0</v>
      </c>
    </row>
    <row r="60" spans="2:5">
      <c r="B60" s="3250" t="s">
        <v>9</v>
      </c>
      <c r="C60" s="3251" t="s">
        <v>63</v>
      </c>
      <c r="D60" s="3276">
        <v>0</v>
      </c>
      <c r="E60" s="3277">
        <v>0</v>
      </c>
    </row>
    <row r="61" spans="2:5" ht="24" customHeight="1">
      <c r="B61" s="3250" t="s">
        <v>274</v>
      </c>
      <c r="C61" s="3251" t="s">
        <v>275</v>
      </c>
      <c r="D61" s="3276">
        <v>0</v>
      </c>
      <c r="E61" s="3277">
        <v>0</v>
      </c>
    </row>
    <row r="62" spans="2:5">
      <c r="B62" s="3250" t="s">
        <v>276</v>
      </c>
      <c r="C62" s="3251" t="s">
        <v>16</v>
      </c>
      <c r="D62" s="3276">
        <v>0</v>
      </c>
      <c r="E62" s="3277">
        <v>0</v>
      </c>
    </row>
    <row r="63" spans="2:5">
      <c r="B63" s="3250" t="s">
        <v>11</v>
      </c>
      <c r="C63" s="3251" t="s">
        <v>64</v>
      </c>
      <c r="D63" s="3276">
        <v>0</v>
      </c>
      <c r="E63" s="3277">
        <v>0</v>
      </c>
    </row>
    <row r="64" spans="2:5">
      <c r="B64" s="3250" t="s">
        <v>13</v>
      </c>
      <c r="C64" s="3251" t="s">
        <v>275</v>
      </c>
      <c r="D64" s="3276">
        <v>0</v>
      </c>
      <c r="E64" s="3277">
        <v>0</v>
      </c>
    </row>
    <row r="65" spans="2:5">
      <c r="B65" s="3250" t="s">
        <v>15</v>
      </c>
      <c r="C65" s="3251" t="s">
        <v>16</v>
      </c>
      <c r="D65" s="3276">
        <v>0</v>
      </c>
      <c r="E65" s="3277">
        <v>0</v>
      </c>
    </row>
    <row r="66" spans="2:5">
      <c r="B66" s="3250" t="s">
        <v>38</v>
      </c>
      <c r="C66" s="3251" t="s">
        <v>65</v>
      </c>
      <c r="D66" s="3276">
        <v>0</v>
      </c>
      <c r="E66" s="3277">
        <v>0</v>
      </c>
    </row>
    <row r="67" spans="2:5">
      <c r="B67" s="3264" t="s">
        <v>40</v>
      </c>
      <c r="C67" s="3265" t="s">
        <v>66</v>
      </c>
      <c r="D67" s="3278">
        <v>0</v>
      </c>
      <c r="E67" s="3277">
        <v>0</v>
      </c>
    </row>
    <row r="68" spans="2:5">
      <c r="B68" s="3264" t="s">
        <v>277</v>
      </c>
      <c r="C68" s="3265" t="s">
        <v>278</v>
      </c>
      <c r="D68" s="3278">
        <v>0</v>
      </c>
      <c r="E68" s="3277">
        <v>0</v>
      </c>
    </row>
    <row r="69" spans="2:5">
      <c r="B69" s="3264" t="s">
        <v>279</v>
      </c>
      <c r="C69" s="3265" t="s">
        <v>280</v>
      </c>
      <c r="D69" s="3278">
        <v>0</v>
      </c>
      <c r="E69" s="3279">
        <v>0</v>
      </c>
    </row>
    <row r="70" spans="2:5">
      <c r="B70" s="3264" t="s">
        <v>281</v>
      </c>
      <c r="C70" s="3265" t="s">
        <v>282</v>
      </c>
      <c r="D70" s="3278">
        <v>0</v>
      </c>
      <c r="E70" s="3279">
        <v>0</v>
      </c>
    </row>
    <row r="71" spans="2:5">
      <c r="B71" s="3264" t="s">
        <v>283</v>
      </c>
      <c r="C71" s="3265" t="s">
        <v>284</v>
      </c>
      <c r="D71" s="3278">
        <v>0</v>
      </c>
      <c r="E71" s="3279">
        <v>0</v>
      </c>
    </row>
    <row r="72" spans="2:5" ht="25.5">
      <c r="B72" s="3264" t="s">
        <v>42</v>
      </c>
      <c r="C72" s="3265" t="s">
        <v>67</v>
      </c>
      <c r="D72" s="3278">
        <v>0</v>
      </c>
      <c r="E72" s="3279">
        <v>0</v>
      </c>
    </row>
    <row r="73" spans="2:5">
      <c r="B73" s="3264" t="s">
        <v>285</v>
      </c>
      <c r="C73" s="3265" t="s">
        <v>286</v>
      </c>
      <c r="D73" s="3278">
        <v>0</v>
      </c>
      <c r="E73" s="3279">
        <v>0</v>
      </c>
    </row>
    <row r="74" spans="2:5">
      <c r="B74" s="3264" t="s">
        <v>287</v>
      </c>
      <c r="C74" s="3265" t="s">
        <v>288</v>
      </c>
      <c r="D74" s="3278">
        <v>0</v>
      </c>
      <c r="E74" s="3279">
        <v>0</v>
      </c>
    </row>
    <row r="75" spans="2:5">
      <c r="B75" s="3264" t="s">
        <v>289</v>
      </c>
      <c r="C75" s="3265" t="s">
        <v>290</v>
      </c>
      <c r="D75" s="3276">
        <v>0</v>
      </c>
      <c r="E75" s="3279">
        <v>0</v>
      </c>
    </row>
    <row r="76" spans="2:5">
      <c r="B76" s="3264" t="s">
        <v>291</v>
      </c>
      <c r="C76" s="3265" t="s">
        <v>292</v>
      </c>
      <c r="D76" s="3278">
        <v>0</v>
      </c>
      <c r="E76" s="3279">
        <v>0</v>
      </c>
    </row>
    <row r="77" spans="2:5">
      <c r="B77" s="3264" t="s">
        <v>293</v>
      </c>
      <c r="C77" s="3265" t="s">
        <v>294</v>
      </c>
      <c r="D77" s="3278">
        <v>0</v>
      </c>
      <c r="E77" s="3279">
        <v>0</v>
      </c>
    </row>
    <row r="78" spans="2:5">
      <c r="B78" s="3264" t="s">
        <v>68</v>
      </c>
      <c r="C78" s="3265" t="s">
        <v>69</v>
      </c>
      <c r="D78" s="3278">
        <v>0</v>
      </c>
      <c r="E78" s="3279">
        <v>0</v>
      </c>
    </row>
    <row r="79" spans="2:5">
      <c r="B79" s="3250" t="s">
        <v>70</v>
      </c>
      <c r="C79" s="3251" t="s">
        <v>71</v>
      </c>
      <c r="D79" s="3276">
        <v>0</v>
      </c>
      <c r="E79" s="3277">
        <v>0</v>
      </c>
    </row>
    <row r="80" spans="2:5">
      <c r="B80" s="3250" t="s">
        <v>295</v>
      </c>
      <c r="C80" s="3251" t="s">
        <v>296</v>
      </c>
      <c r="D80" s="3276">
        <v>0</v>
      </c>
      <c r="E80" s="3277">
        <v>0</v>
      </c>
    </row>
    <row r="81" spans="2:5">
      <c r="B81" s="3250" t="s">
        <v>297</v>
      </c>
      <c r="C81" s="3251" t="s">
        <v>298</v>
      </c>
      <c r="D81" s="3276">
        <v>0</v>
      </c>
      <c r="E81" s="3277">
        <v>0</v>
      </c>
    </row>
    <row r="82" spans="2:5">
      <c r="B82" s="3250" t="s">
        <v>299</v>
      </c>
      <c r="C82" s="3251" t="s">
        <v>300</v>
      </c>
      <c r="D82" s="3276">
        <v>0</v>
      </c>
      <c r="E82" s="3277">
        <v>0</v>
      </c>
    </row>
    <row r="83" spans="2:5">
      <c r="B83" s="3250" t="s">
        <v>301</v>
      </c>
      <c r="C83" s="3251" t="s">
        <v>302</v>
      </c>
      <c r="D83" s="3276">
        <v>0</v>
      </c>
      <c r="E83" s="3277">
        <v>0</v>
      </c>
    </row>
    <row r="84" spans="2:5">
      <c r="B84" s="3250" t="s">
        <v>72</v>
      </c>
      <c r="C84" s="3251" t="s">
        <v>73</v>
      </c>
      <c r="D84" s="3276">
        <v>0</v>
      </c>
      <c r="E84" s="3277">
        <v>0</v>
      </c>
    </row>
    <row r="85" spans="2:5">
      <c r="B85" s="3250" t="s">
        <v>74</v>
      </c>
      <c r="C85" s="3251" t="s">
        <v>75</v>
      </c>
      <c r="D85" s="3276">
        <v>0</v>
      </c>
      <c r="E85" s="3277">
        <v>0</v>
      </c>
    </row>
    <row r="86" spans="2:5" ht="13.5" thickBot="1">
      <c r="B86" s="3266" t="s">
        <v>76</v>
      </c>
      <c r="C86" s="3267" t="s">
        <v>77</v>
      </c>
      <c r="D86" s="3280">
        <v>0</v>
      </c>
      <c r="E86" s="3281">
        <v>0</v>
      </c>
    </row>
    <row r="87" spans="2:5" ht="26.25" thickBot="1">
      <c r="B87" s="3268" t="s">
        <v>32</v>
      </c>
      <c r="C87" s="3269" t="s">
        <v>78</v>
      </c>
      <c r="D87" s="3270">
        <v>0</v>
      </c>
      <c r="E87" s="3271">
        <v>0</v>
      </c>
    </row>
    <row r="88" spans="2:5" ht="13.5" thickBot="1">
      <c r="B88" s="3247" t="s">
        <v>79</v>
      </c>
      <c r="C88" s="3248" t="s">
        <v>80</v>
      </c>
      <c r="D88" s="3249">
        <v>0</v>
      </c>
      <c r="E88" s="3261">
        <v>0</v>
      </c>
    </row>
    <row r="89" spans="2:5" ht="13.5" thickBot="1">
      <c r="B89" s="3247" t="s">
        <v>81</v>
      </c>
      <c r="C89" s="3248" t="s">
        <v>82</v>
      </c>
      <c r="D89" s="3249">
        <v>0</v>
      </c>
      <c r="E89" s="3261">
        <v>0</v>
      </c>
    </row>
    <row r="90" spans="2:5" ht="13.5" thickBot="1">
      <c r="B90" s="3247" t="s">
        <v>83</v>
      </c>
      <c r="C90" s="3248" t="s">
        <v>84</v>
      </c>
      <c r="D90" s="3249">
        <v>0</v>
      </c>
      <c r="E90" s="3273">
        <v>0</v>
      </c>
    </row>
    <row r="91" spans="2:5">
      <c r="B91" s="3247" t="s">
        <v>85</v>
      </c>
      <c r="C91" s="3248" t="s">
        <v>86</v>
      </c>
      <c r="D91" s="3249">
        <v>0</v>
      </c>
      <c r="E91" s="3272">
        <v>0</v>
      </c>
    </row>
    <row r="92" spans="2:5">
      <c r="B92" s="3250" t="s">
        <v>5</v>
      </c>
      <c r="C92" s="3251" t="s">
        <v>87</v>
      </c>
      <c r="D92" s="3276">
        <v>0</v>
      </c>
      <c r="E92" s="3277">
        <v>0</v>
      </c>
    </row>
    <row r="93" spans="2:5">
      <c r="B93" s="3250" t="s">
        <v>7</v>
      </c>
      <c r="C93" s="3251" t="s">
        <v>88</v>
      </c>
      <c r="D93" s="3276">
        <v>0</v>
      </c>
      <c r="E93" s="3277">
        <v>0</v>
      </c>
    </row>
    <row r="94" spans="2:5" ht="13.5" thickBot="1">
      <c r="B94" s="3252" t="s">
        <v>9</v>
      </c>
      <c r="C94" s="3253" t="s">
        <v>89</v>
      </c>
      <c r="D94" s="3282">
        <v>0</v>
      </c>
      <c r="E94" s="328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4" right="0.75" top="0.56000000000000005" bottom="0.55000000000000004" header="0.5" footer="0.5"/>
  <pageSetup paperSize="9" scale="70" orientation="portrait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63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9.140625" style="43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266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10073.57</v>
      </c>
      <c r="E9" s="23"/>
    </row>
    <row r="10" spans="2:5">
      <c r="B10" s="14" t="s">
        <v>5</v>
      </c>
      <c r="C10" s="93" t="s">
        <v>6</v>
      </c>
      <c r="D10" s="175">
        <v>10073.57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10073.57</v>
      </c>
      <c r="E20" s="229"/>
      <c r="F20" s="167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10073.57</v>
      </c>
      <c r="F24" s="50"/>
    </row>
    <row r="25" spans="2:7">
      <c r="B25" s="21" t="s">
        <v>25</v>
      </c>
      <c r="C25" s="22" t="s">
        <v>26</v>
      </c>
      <c r="D25" s="95">
        <v>9728.24</v>
      </c>
      <c r="E25" s="110">
        <v>-10121.299999999999</v>
      </c>
    </row>
    <row r="26" spans="2:7">
      <c r="B26" s="24" t="s">
        <v>27</v>
      </c>
      <c r="C26" s="25" t="s">
        <v>28</v>
      </c>
      <c r="D26" s="96">
        <v>50500</v>
      </c>
      <c r="E26" s="241"/>
    </row>
    <row r="27" spans="2:7">
      <c r="B27" s="26" t="s">
        <v>5</v>
      </c>
      <c r="C27" s="15" t="s">
        <v>29</v>
      </c>
      <c r="D27" s="175">
        <v>50500</v>
      </c>
      <c r="E27" s="232"/>
      <c r="F27" s="32"/>
    </row>
    <row r="28" spans="2:7">
      <c r="B28" s="26" t="s">
        <v>7</v>
      </c>
      <c r="C28" s="15" t="s">
        <v>30</v>
      </c>
      <c r="D28" s="175"/>
      <c r="E28" s="232"/>
    </row>
    <row r="29" spans="2:7">
      <c r="B29" s="26" t="s">
        <v>9</v>
      </c>
      <c r="C29" s="15" t="s">
        <v>31</v>
      </c>
      <c r="D29" s="175"/>
      <c r="E29" s="232"/>
    </row>
    <row r="30" spans="2:7">
      <c r="B30" s="24" t="s">
        <v>32</v>
      </c>
      <c r="C30" s="27" t="s">
        <v>33</v>
      </c>
      <c r="D30" s="96">
        <v>40771.760000000002</v>
      </c>
      <c r="E30" s="241">
        <v>10121.299999999999</v>
      </c>
    </row>
    <row r="31" spans="2:7">
      <c r="B31" s="26" t="s">
        <v>5</v>
      </c>
      <c r="C31" s="15" t="s">
        <v>34</v>
      </c>
      <c r="D31" s="175"/>
      <c r="E31" s="232">
        <v>10046.450000000001</v>
      </c>
    </row>
    <row r="32" spans="2:7">
      <c r="B32" s="26" t="s">
        <v>7</v>
      </c>
      <c r="C32" s="15" t="s">
        <v>35</v>
      </c>
      <c r="D32" s="175"/>
      <c r="E32" s="232"/>
    </row>
    <row r="33" spans="2:6">
      <c r="B33" s="26" t="s">
        <v>9</v>
      </c>
      <c r="C33" s="15" t="s">
        <v>36</v>
      </c>
      <c r="D33" s="175">
        <v>8.57</v>
      </c>
      <c r="E33" s="232">
        <v>2.4900000000000002</v>
      </c>
    </row>
    <row r="34" spans="2:6">
      <c r="B34" s="26" t="s">
        <v>11</v>
      </c>
      <c r="C34" s="15" t="s">
        <v>37</v>
      </c>
      <c r="D34" s="175"/>
      <c r="E34" s="232"/>
    </row>
    <row r="35" spans="2:6" ht="25.5">
      <c r="B35" s="26" t="s">
        <v>38</v>
      </c>
      <c r="C35" s="15" t="s">
        <v>39</v>
      </c>
      <c r="D35" s="175">
        <v>152.72999999999999</v>
      </c>
      <c r="E35" s="232">
        <v>72.36</v>
      </c>
    </row>
    <row r="36" spans="2:6">
      <c r="B36" s="26" t="s">
        <v>40</v>
      </c>
      <c r="C36" s="15" t="s">
        <v>41</v>
      </c>
      <c r="D36" s="175"/>
      <c r="E36" s="232"/>
    </row>
    <row r="37" spans="2:6" ht="13.5" thickBot="1">
      <c r="B37" s="28" t="s">
        <v>42</v>
      </c>
      <c r="C37" s="29" t="s">
        <v>43</v>
      </c>
      <c r="D37" s="175">
        <v>40610.46</v>
      </c>
      <c r="E37" s="232"/>
    </row>
    <row r="38" spans="2:6">
      <c r="B38" s="21" t="s">
        <v>44</v>
      </c>
      <c r="C38" s="22" t="s">
        <v>45</v>
      </c>
      <c r="D38" s="95">
        <v>345.33</v>
      </c>
      <c r="E38" s="23">
        <v>47.73</v>
      </c>
    </row>
    <row r="39" spans="2:6" ht="13.5" thickBot="1">
      <c r="B39" s="30" t="s">
        <v>46</v>
      </c>
      <c r="C39" s="31" t="s">
        <v>47</v>
      </c>
      <c r="D39" s="97">
        <v>10073.57</v>
      </c>
      <c r="E39" s="242">
        <f>E24+E25+E38</f>
        <v>4.3343106881366111E-13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90.063220000000001</v>
      </c>
    </row>
    <row r="45" spans="2:6" ht="13.5" thickBot="1">
      <c r="B45" s="41" t="s">
        <v>7</v>
      </c>
      <c r="C45" s="49" t="s">
        <v>52</v>
      </c>
      <c r="D45" s="143">
        <v>90.063220000000001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111.85</v>
      </c>
    </row>
    <row r="48" spans="2:6">
      <c r="B48" s="39" t="s">
        <v>7</v>
      </c>
      <c r="C48" s="48" t="s">
        <v>54</v>
      </c>
      <c r="D48" s="160">
        <v>109.23</v>
      </c>
      <c r="E48" s="154">
        <v>111.9</v>
      </c>
    </row>
    <row r="49" spans="2:5">
      <c r="B49" s="39" t="s">
        <v>9</v>
      </c>
      <c r="C49" s="48" t="s">
        <v>55</v>
      </c>
      <c r="D49" s="160">
        <v>111.93</v>
      </c>
      <c r="E49" s="154">
        <v>113.14</v>
      </c>
    </row>
    <row r="50" spans="2:5" ht="13.5" thickBot="1">
      <c r="B50" s="41" t="s">
        <v>11</v>
      </c>
      <c r="C50" s="49" t="s">
        <v>52</v>
      </c>
      <c r="D50" s="143">
        <v>111.85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3254"/>
      <c r="C52" s="3255" t="s">
        <v>56</v>
      </c>
      <c r="D52" s="3256"/>
      <c r="E52" s="3246"/>
    </row>
    <row r="53" spans="2:5" ht="23.25" customHeight="1" thickBot="1">
      <c r="B53" s="6368" t="s">
        <v>57</v>
      </c>
      <c r="C53" s="6369"/>
      <c r="D53" s="3257" t="s">
        <v>58</v>
      </c>
      <c r="E53" s="3258" t="s">
        <v>59</v>
      </c>
    </row>
    <row r="54" spans="2:5" ht="13.5" thickBot="1">
      <c r="B54" s="3259" t="s">
        <v>27</v>
      </c>
      <c r="C54" s="3248" t="s">
        <v>60</v>
      </c>
      <c r="D54" s="3260">
        <v>0</v>
      </c>
      <c r="E54" s="3261">
        <v>0</v>
      </c>
    </row>
    <row r="55" spans="2:5" ht="25.5">
      <c r="B55" s="3262" t="s">
        <v>5</v>
      </c>
      <c r="C55" s="3263" t="s">
        <v>61</v>
      </c>
      <c r="D55" s="3274">
        <v>0</v>
      </c>
      <c r="E55" s="3275">
        <v>0</v>
      </c>
    </row>
    <row r="56" spans="2:5">
      <c r="B56" s="3250" t="s">
        <v>268</v>
      </c>
      <c r="C56" s="245" t="s">
        <v>269</v>
      </c>
      <c r="D56" s="3276">
        <v>0</v>
      </c>
      <c r="E56" s="3277">
        <v>0</v>
      </c>
    </row>
    <row r="57" spans="2:5">
      <c r="B57" s="246" t="s">
        <v>270</v>
      </c>
      <c r="C57" s="245" t="s">
        <v>271</v>
      </c>
      <c r="D57" s="3276">
        <v>0</v>
      </c>
      <c r="E57" s="3277">
        <v>0</v>
      </c>
    </row>
    <row r="58" spans="2:5">
      <c r="B58" s="246" t="s">
        <v>272</v>
      </c>
      <c r="C58" s="245" t="s">
        <v>273</v>
      </c>
      <c r="D58" s="247">
        <v>0</v>
      </c>
      <c r="E58" s="3277">
        <v>0</v>
      </c>
    </row>
    <row r="59" spans="2:5" ht="25.5">
      <c r="B59" s="3250" t="s">
        <v>7</v>
      </c>
      <c r="C59" s="3251" t="s">
        <v>62</v>
      </c>
      <c r="D59" s="3276">
        <v>0</v>
      </c>
      <c r="E59" s="3277">
        <v>0</v>
      </c>
    </row>
    <row r="60" spans="2:5">
      <c r="B60" s="3250" t="s">
        <v>9</v>
      </c>
      <c r="C60" s="3251" t="s">
        <v>63</v>
      </c>
      <c r="D60" s="3276">
        <v>0</v>
      </c>
      <c r="E60" s="3277">
        <v>0</v>
      </c>
    </row>
    <row r="61" spans="2:5" ht="24" customHeight="1">
      <c r="B61" s="3250" t="s">
        <v>274</v>
      </c>
      <c r="C61" s="3251" t="s">
        <v>275</v>
      </c>
      <c r="D61" s="3276">
        <v>0</v>
      </c>
      <c r="E61" s="3277">
        <v>0</v>
      </c>
    </row>
    <row r="62" spans="2:5">
      <c r="B62" s="3250" t="s">
        <v>276</v>
      </c>
      <c r="C62" s="3251" t="s">
        <v>16</v>
      </c>
      <c r="D62" s="3276">
        <v>0</v>
      </c>
      <c r="E62" s="3277">
        <v>0</v>
      </c>
    </row>
    <row r="63" spans="2:5">
      <c r="B63" s="3250" t="s">
        <v>11</v>
      </c>
      <c r="C63" s="3251" t="s">
        <v>64</v>
      </c>
      <c r="D63" s="3276">
        <v>0</v>
      </c>
      <c r="E63" s="3277">
        <v>0</v>
      </c>
    </row>
    <row r="64" spans="2:5">
      <c r="B64" s="3250" t="s">
        <v>13</v>
      </c>
      <c r="C64" s="3251" t="s">
        <v>275</v>
      </c>
      <c r="D64" s="3276">
        <v>0</v>
      </c>
      <c r="E64" s="3277">
        <v>0</v>
      </c>
    </row>
    <row r="65" spans="2:5">
      <c r="B65" s="3250" t="s">
        <v>15</v>
      </c>
      <c r="C65" s="3251" t="s">
        <v>16</v>
      </c>
      <c r="D65" s="3276">
        <v>0</v>
      </c>
      <c r="E65" s="3277">
        <v>0</v>
      </c>
    </row>
    <row r="66" spans="2:5">
      <c r="B66" s="3250" t="s">
        <v>38</v>
      </c>
      <c r="C66" s="3251" t="s">
        <v>65</v>
      </c>
      <c r="D66" s="3276">
        <v>0</v>
      </c>
      <c r="E66" s="3277">
        <v>0</v>
      </c>
    </row>
    <row r="67" spans="2:5">
      <c r="B67" s="3264" t="s">
        <v>40</v>
      </c>
      <c r="C67" s="3265" t="s">
        <v>66</v>
      </c>
      <c r="D67" s="3278">
        <v>0</v>
      </c>
      <c r="E67" s="3277">
        <v>0</v>
      </c>
    </row>
    <row r="68" spans="2:5">
      <c r="B68" s="3264" t="s">
        <v>277</v>
      </c>
      <c r="C68" s="3265" t="s">
        <v>278</v>
      </c>
      <c r="D68" s="3278">
        <v>0</v>
      </c>
      <c r="E68" s="3277">
        <v>0</v>
      </c>
    </row>
    <row r="69" spans="2:5">
      <c r="B69" s="3264" t="s">
        <v>279</v>
      </c>
      <c r="C69" s="3265" t="s">
        <v>280</v>
      </c>
      <c r="D69" s="3278">
        <v>0</v>
      </c>
      <c r="E69" s="3279">
        <v>0</v>
      </c>
    </row>
    <row r="70" spans="2:5">
      <c r="B70" s="3264" t="s">
        <v>281</v>
      </c>
      <c r="C70" s="3265" t="s">
        <v>282</v>
      </c>
      <c r="D70" s="3278">
        <v>0</v>
      </c>
      <c r="E70" s="3279">
        <v>0</v>
      </c>
    </row>
    <row r="71" spans="2:5">
      <c r="B71" s="3264" t="s">
        <v>283</v>
      </c>
      <c r="C71" s="3265" t="s">
        <v>284</v>
      </c>
      <c r="D71" s="3278">
        <v>0</v>
      </c>
      <c r="E71" s="3279">
        <v>0</v>
      </c>
    </row>
    <row r="72" spans="2:5" ht="25.5">
      <c r="B72" s="3264" t="s">
        <v>42</v>
      </c>
      <c r="C72" s="3265" t="s">
        <v>67</v>
      </c>
      <c r="D72" s="3278">
        <v>0</v>
      </c>
      <c r="E72" s="3279">
        <v>0</v>
      </c>
    </row>
    <row r="73" spans="2:5">
      <c r="B73" s="3264" t="s">
        <v>285</v>
      </c>
      <c r="C73" s="3265" t="s">
        <v>286</v>
      </c>
      <c r="D73" s="3278">
        <v>0</v>
      </c>
      <c r="E73" s="3279">
        <v>0</v>
      </c>
    </row>
    <row r="74" spans="2:5">
      <c r="B74" s="3264" t="s">
        <v>287</v>
      </c>
      <c r="C74" s="3265" t="s">
        <v>288</v>
      </c>
      <c r="D74" s="3278">
        <v>0</v>
      </c>
      <c r="E74" s="3279">
        <v>0</v>
      </c>
    </row>
    <row r="75" spans="2:5">
      <c r="B75" s="3264" t="s">
        <v>289</v>
      </c>
      <c r="C75" s="3265" t="s">
        <v>290</v>
      </c>
      <c r="D75" s="3276">
        <v>0</v>
      </c>
      <c r="E75" s="3279">
        <v>0</v>
      </c>
    </row>
    <row r="76" spans="2:5">
      <c r="B76" s="3264" t="s">
        <v>291</v>
      </c>
      <c r="C76" s="3265" t="s">
        <v>292</v>
      </c>
      <c r="D76" s="3278">
        <v>0</v>
      </c>
      <c r="E76" s="3279">
        <v>0</v>
      </c>
    </row>
    <row r="77" spans="2:5">
      <c r="B77" s="3264" t="s">
        <v>293</v>
      </c>
      <c r="C77" s="3265" t="s">
        <v>294</v>
      </c>
      <c r="D77" s="3278">
        <v>0</v>
      </c>
      <c r="E77" s="3279">
        <v>0</v>
      </c>
    </row>
    <row r="78" spans="2:5">
      <c r="B78" s="3264" t="s">
        <v>68</v>
      </c>
      <c r="C78" s="3265" t="s">
        <v>69</v>
      </c>
      <c r="D78" s="3278">
        <v>0</v>
      </c>
      <c r="E78" s="3279">
        <v>0</v>
      </c>
    </row>
    <row r="79" spans="2:5">
      <c r="B79" s="3250" t="s">
        <v>70</v>
      </c>
      <c r="C79" s="3251" t="s">
        <v>71</v>
      </c>
      <c r="D79" s="3276">
        <v>0</v>
      </c>
      <c r="E79" s="3277">
        <v>0</v>
      </c>
    </row>
    <row r="80" spans="2:5">
      <c r="B80" s="3250" t="s">
        <v>295</v>
      </c>
      <c r="C80" s="3251" t="s">
        <v>296</v>
      </c>
      <c r="D80" s="3276">
        <v>0</v>
      </c>
      <c r="E80" s="3277">
        <v>0</v>
      </c>
    </row>
    <row r="81" spans="2:5">
      <c r="B81" s="3250" t="s">
        <v>297</v>
      </c>
      <c r="C81" s="3251" t="s">
        <v>298</v>
      </c>
      <c r="D81" s="3276">
        <v>0</v>
      </c>
      <c r="E81" s="3277">
        <v>0</v>
      </c>
    </row>
    <row r="82" spans="2:5">
      <c r="B82" s="3250" t="s">
        <v>299</v>
      </c>
      <c r="C82" s="3251" t="s">
        <v>300</v>
      </c>
      <c r="D82" s="3276">
        <v>0</v>
      </c>
      <c r="E82" s="3277">
        <v>0</v>
      </c>
    </row>
    <row r="83" spans="2:5">
      <c r="B83" s="3250" t="s">
        <v>301</v>
      </c>
      <c r="C83" s="3251" t="s">
        <v>302</v>
      </c>
      <c r="D83" s="3276">
        <v>0</v>
      </c>
      <c r="E83" s="3277">
        <v>0</v>
      </c>
    </row>
    <row r="84" spans="2:5">
      <c r="B84" s="3250" t="s">
        <v>72</v>
      </c>
      <c r="C84" s="3251" t="s">
        <v>73</v>
      </c>
      <c r="D84" s="3276">
        <v>0</v>
      </c>
      <c r="E84" s="3277">
        <v>0</v>
      </c>
    </row>
    <row r="85" spans="2:5">
      <c r="B85" s="3250" t="s">
        <v>74</v>
      </c>
      <c r="C85" s="3251" t="s">
        <v>75</v>
      </c>
      <c r="D85" s="3276">
        <v>0</v>
      </c>
      <c r="E85" s="3277">
        <v>0</v>
      </c>
    </row>
    <row r="86" spans="2:5" ht="13.5" thickBot="1">
      <c r="B86" s="3266" t="s">
        <v>76</v>
      </c>
      <c r="C86" s="3267" t="s">
        <v>77</v>
      </c>
      <c r="D86" s="3280">
        <v>0</v>
      </c>
      <c r="E86" s="3281">
        <v>0</v>
      </c>
    </row>
    <row r="87" spans="2:5" ht="26.25" thickBot="1">
      <c r="B87" s="3268" t="s">
        <v>32</v>
      </c>
      <c r="C87" s="3269" t="s">
        <v>78</v>
      </c>
      <c r="D87" s="3270">
        <v>0</v>
      </c>
      <c r="E87" s="3271">
        <v>0</v>
      </c>
    </row>
    <row r="88" spans="2:5" ht="13.5" thickBot="1">
      <c r="B88" s="3247" t="s">
        <v>79</v>
      </c>
      <c r="C88" s="3248" t="s">
        <v>80</v>
      </c>
      <c r="D88" s="3249">
        <v>0</v>
      </c>
      <c r="E88" s="3261">
        <v>0</v>
      </c>
    </row>
    <row r="89" spans="2:5" ht="13.5" thickBot="1">
      <c r="B89" s="3247" t="s">
        <v>81</v>
      </c>
      <c r="C89" s="3248" t="s">
        <v>82</v>
      </c>
      <c r="D89" s="3249">
        <v>0</v>
      </c>
      <c r="E89" s="3261">
        <v>0</v>
      </c>
    </row>
    <row r="90" spans="2:5" ht="13.5" thickBot="1">
      <c r="B90" s="3247" t="s">
        <v>83</v>
      </c>
      <c r="C90" s="3248" t="s">
        <v>84</v>
      </c>
      <c r="D90" s="3249">
        <v>0</v>
      </c>
      <c r="E90" s="3273">
        <v>0</v>
      </c>
    </row>
    <row r="91" spans="2:5">
      <c r="B91" s="3247" t="s">
        <v>85</v>
      </c>
      <c r="C91" s="3248" t="s">
        <v>86</v>
      </c>
      <c r="D91" s="3249">
        <v>0</v>
      </c>
      <c r="E91" s="3272">
        <v>0</v>
      </c>
    </row>
    <row r="92" spans="2:5">
      <c r="B92" s="3250" t="s">
        <v>5</v>
      </c>
      <c r="C92" s="3251" t="s">
        <v>87</v>
      </c>
      <c r="D92" s="3276">
        <v>0</v>
      </c>
      <c r="E92" s="3277">
        <v>0</v>
      </c>
    </row>
    <row r="93" spans="2:5">
      <c r="B93" s="3250" t="s">
        <v>7</v>
      </c>
      <c r="C93" s="3251" t="s">
        <v>88</v>
      </c>
      <c r="D93" s="3276">
        <v>0</v>
      </c>
      <c r="E93" s="3277">
        <v>0</v>
      </c>
    </row>
    <row r="94" spans="2:5" ht="13.5" thickBot="1">
      <c r="B94" s="3252" t="s">
        <v>9</v>
      </c>
      <c r="C94" s="3253" t="s">
        <v>89</v>
      </c>
      <c r="D94" s="3282">
        <v>0</v>
      </c>
      <c r="E94" s="328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254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10332593.869999999</v>
      </c>
      <c r="E9" s="23">
        <f>E10+E11+E12+E13</f>
        <v>16003026.24</v>
      </c>
    </row>
    <row r="10" spans="2:5">
      <c r="B10" s="14" t="s">
        <v>5</v>
      </c>
      <c r="C10" s="93" t="s">
        <v>6</v>
      </c>
      <c r="D10" s="175">
        <v>10332593.869999999</v>
      </c>
      <c r="E10" s="226">
        <v>16003026.24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10332593.869999999</v>
      </c>
      <c r="E20" s="229">
        <f>E9-E16</f>
        <v>16003026.24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471781.15</v>
      </c>
      <c r="E24" s="23">
        <f>D20</f>
        <v>10332593.869999999</v>
      </c>
    </row>
    <row r="25" spans="2:7">
      <c r="B25" s="21" t="s">
        <v>25</v>
      </c>
      <c r="C25" s="22" t="s">
        <v>26</v>
      </c>
      <c r="D25" s="95">
        <v>10060644.690000001</v>
      </c>
      <c r="E25" s="110">
        <v>5657381.7400000002</v>
      </c>
      <c r="F25" s="92"/>
      <c r="G25" s="92"/>
    </row>
    <row r="26" spans="2:7">
      <c r="B26" s="24" t="s">
        <v>27</v>
      </c>
      <c r="C26" s="25" t="s">
        <v>28</v>
      </c>
      <c r="D26" s="96">
        <v>16225457.370000001</v>
      </c>
      <c r="E26" s="111">
        <v>12079965.960000001</v>
      </c>
      <c r="F26" s="92"/>
    </row>
    <row r="27" spans="2:7">
      <c r="B27" s="26" t="s">
        <v>5</v>
      </c>
      <c r="C27" s="15" t="s">
        <v>29</v>
      </c>
      <c r="D27" s="175">
        <v>11117523.73</v>
      </c>
      <c r="E27" s="231">
        <v>6501334.4000000004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5107933.6400000006</v>
      </c>
      <c r="E29" s="231">
        <v>5578631.5599999996</v>
      </c>
      <c r="F29" s="92"/>
    </row>
    <row r="30" spans="2:7">
      <c r="B30" s="24" t="s">
        <v>32</v>
      </c>
      <c r="C30" s="27" t="s">
        <v>33</v>
      </c>
      <c r="D30" s="96">
        <v>6164812.6799999997</v>
      </c>
      <c r="E30" s="111">
        <v>6422584.2199999997</v>
      </c>
    </row>
    <row r="31" spans="2:7">
      <c r="B31" s="26" t="s">
        <v>5</v>
      </c>
      <c r="C31" s="15" t="s">
        <v>34</v>
      </c>
      <c r="D31" s="175">
        <v>716482.92</v>
      </c>
      <c r="E31" s="231">
        <v>1399885.52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7280.89</v>
      </c>
      <c r="E33" s="231">
        <v>15457.47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144849.19</v>
      </c>
      <c r="E35" s="231">
        <v>236900.72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5296199.6799999997</v>
      </c>
      <c r="E37" s="231">
        <v>4770340.51</v>
      </c>
    </row>
    <row r="38" spans="2:6">
      <c r="B38" s="21" t="s">
        <v>44</v>
      </c>
      <c r="C38" s="22" t="s">
        <v>45</v>
      </c>
      <c r="D38" s="95">
        <v>-199831.97</v>
      </c>
      <c r="E38" s="23">
        <v>13050.63</v>
      </c>
    </row>
    <row r="39" spans="2:6" ht="13.5" thickBot="1">
      <c r="B39" s="30" t="s">
        <v>46</v>
      </c>
      <c r="C39" s="31" t="s">
        <v>47</v>
      </c>
      <c r="D39" s="97">
        <v>10332593.870000001</v>
      </c>
      <c r="E39" s="242">
        <f>E24+E25+E38</f>
        <v>16003026.24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3270.5799000000002</v>
      </c>
      <c r="E44" s="144">
        <v>68971.322820000001</v>
      </c>
    </row>
    <row r="45" spans="2:6" ht="13.5" thickBot="1">
      <c r="B45" s="41" t="s">
        <v>7</v>
      </c>
      <c r="C45" s="49" t="s">
        <v>52</v>
      </c>
      <c r="D45" s="143">
        <v>68971.322820000001</v>
      </c>
      <c r="E45" s="148">
        <v>101891.16415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144.25</v>
      </c>
      <c r="E47" s="150">
        <v>149.81</v>
      </c>
    </row>
    <row r="48" spans="2:6">
      <c r="B48" s="39" t="s">
        <v>7</v>
      </c>
      <c r="C48" s="48" t="s">
        <v>54</v>
      </c>
      <c r="D48" s="160">
        <v>139.66</v>
      </c>
      <c r="E48" s="154">
        <v>145.5</v>
      </c>
    </row>
    <row r="49" spans="2:5">
      <c r="B49" s="39" t="s">
        <v>9</v>
      </c>
      <c r="C49" s="48" t="s">
        <v>55</v>
      </c>
      <c r="D49" s="160">
        <v>159.91999999999999</v>
      </c>
      <c r="E49" s="154">
        <v>181.49</v>
      </c>
    </row>
    <row r="50" spans="2:5" ht="13.5" thickBot="1">
      <c r="B50" s="41" t="s">
        <v>11</v>
      </c>
      <c r="C50" s="49" t="s">
        <v>52</v>
      </c>
      <c r="D50" s="143">
        <v>149.81</v>
      </c>
      <c r="E50" s="152">
        <v>157.06</v>
      </c>
    </row>
    <row r="51" spans="2:5" ht="13.5" thickBot="1">
      <c r="B51" s="32"/>
      <c r="C51" s="33"/>
      <c r="D51" s="153"/>
      <c r="E51" s="153"/>
    </row>
    <row r="52" spans="2:5" ht="16.5" thickBot="1">
      <c r="B52" s="3254"/>
      <c r="C52" s="3255" t="s">
        <v>56</v>
      </c>
      <c r="D52" s="3256"/>
      <c r="E52" s="3246"/>
    </row>
    <row r="53" spans="2:5" ht="23.25" customHeight="1" thickBot="1">
      <c r="B53" s="6368" t="s">
        <v>57</v>
      </c>
      <c r="C53" s="6369"/>
      <c r="D53" s="3257" t="s">
        <v>58</v>
      </c>
      <c r="E53" s="3258" t="s">
        <v>59</v>
      </c>
    </row>
    <row r="54" spans="2:5" ht="13.5" thickBot="1">
      <c r="B54" s="3259" t="s">
        <v>27</v>
      </c>
      <c r="C54" s="3248" t="s">
        <v>60</v>
      </c>
      <c r="D54" s="3284">
        <v>16003026.24</v>
      </c>
      <c r="E54" s="3285">
        <v>1</v>
      </c>
    </row>
    <row r="55" spans="2:5" ht="25.5">
      <c r="B55" s="3262" t="s">
        <v>5</v>
      </c>
      <c r="C55" s="3263" t="s">
        <v>61</v>
      </c>
      <c r="D55" s="3274">
        <v>0</v>
      </c>
      <c r="E55" s="3275">
        <v>0</v>
      </c>
    </row>
    <row r="56" spans="2:5">
      <c r="B56" s="3250" t="s">
        <v>268</v>
      </c>
      <c r="C56" s="245" t="s">
        <v>269</v>
      </c>
      <c r="D56" s="3276">
        <v>0</v>
      </c>
      <c r="E56" s="3277">
        <v>0</v>
      </c>
    </row>
    <row r="57" spans="2:5">
      <c r="B57" s="246" t="s">
        <v>270</v>
      </c>
      <c r="C57" s="245" t="s">
        <v>271</v>
      </c>
      <c r="D57" s="3276">
        <v>0</v>
      </c>
      <c r="E57" s="3277">
        <v>0</v>
      </c>
    </row>
    <row r="58" spans="2:5">
      <c r="B58" s="246" t="s">
        <v>272</v>
      </c>
      <c r="C58" s="245" t="s">
        <v>273</v>
      </c>
      <c r="D58" s="247">
        <v>0</v>
      </c>
      <c r="E58" s="3277">
        <v>0</v>
      </c>
    </row>
    <row r="59" spans="2:5" ht="25.5">
      <c r="B59" s="3250" t="s">
        <v>7</v>
      </c>
      <c r="C59" s="3251" t="s">
        <v>62</v>
      </c>
      <c r="D59" s="3276">
        <v>0</v>
      </c>
      <c r="E59" s="3277">
        <v>0</v>
      </c>
    </row>
    <row r="60" spans="2:5">
      <c r="B60" s="3250" t="s">
        <v>9</v>
      </c>
      <c r="C60" s="3251" t="s">
        <v>63</v>
      </c>
      <c r="D60" s="3276">
        <v>0</v>
      </c>
      <c r="E60" s="3277">
        <v>0</v>
      </c>
    </row>
    <row r="61" spans="2:5" ht="24" customHeight="1">
      <c r="B61" s="3250" t="s">
        <v>274</v>
      </c>
      <c r="C61" s="3251" t="s">
        <v>275</v>
      </c>
      <c r="D61" s="3276">
        <v>0</v>
      </c>
      <c r="E61" s="3277">
        <v>0</v>
      </c>
    </row>
    <row r="62" spans="2:5">
      <c r="B62" s="3250" t="s">
        <v>276</v>
      </c>
      <c r="C62" s="3251" t="s">
        <v>16</v>
      </c>
      <c r="D62" s="3276">
        <v>0</v>
      </c>
      <c r="E62" s="3277">
        <v>0</v>
      </c>
    </row>
    <row r="63" spans="2:5">
      <c r="B63" s="3250" t="s">
        <v>11</v>
      </c>
      <c r="C63" s="3251" t="s">
        <v>64</v>
      </c>
      <c r="D63" s="3276">
        <v>0</v>
      </c>
      <c r="E63" s="3277">
        <v>0</v>
      </c>
    </row>
    <row r="64" spans="2:5">
      <c r="B64" s="3250" t="s">
        <v>13</v>
      </c>
      <c r="C64" s="3251" t="s">
        <v>275</v>
      </c>
      <c r="D64" s="3276">
        <v>0</v>
      </c>
      <c r="E64" s="3277">
        <v>0</v>
      </c>
    </row>
    <row r="65" spans="2:5">
      <c r="B65" s="3250" t="s">
        <v>15</v>
      </c>
      <c r="C65" s="3251" t="s">
        <v>16</v>
      </c>
      <c r="D65" s="3276">
        <v>0</v>
      </c>
      <c r="E65" s="3277">
        <v>0</v>
      </c>
    </row>
    <row r="66" spans="2:5">
      <c r="B66" s="3250" t="s">
        <v>38</v>
      </c>
      <c r="C66" s="3251" t="s">
        <v>65</v>
      </c>
      <c r="D66" s="3276">
        <v>0</v>
      </c>
      <c r="E66" s="3277">
        <v>0</v>
      </c>
    </row>
    <row r="67" spans="2:5">
      <c r="B67" s="3264" t="s">
        <v>40</v>
      </c>
      <c r="C67" s="3265" t="s">
        <v>66</v>
      </c>
      <c r="D67" s="3286">
        <v>16003026.24</v>
      </c>
      <c r="E67" s="3287">
        <v>1</v>
      </c>
    </row>
    <row r="68" spans="2:5">
      <c r="B68" s="3264" t="s">
        <v>277</v>
      </c>
      <c r="C68" s="3265" t="s">
        <v>278</v>
      </c>
      <c r="D68" s="3288">
        <v>16003026.24</v>
      </c>
      <c r="E68" s="3289">
        <v>1</v>
      </c>
    </row>
    <row r="69" spans="2:5">
      <c r="B69" s="3264" t="s">
        <v>279</v>
      </c>
      <c r="C69" s="3265" t="s">
        <v>280</v>
      </c>
      <c r="D69" s="3278">
        <v>0</v>
      </c>
      <c r="E69" s="3279">
        <v>0</v>
      </c>
    </row>
    <row r="70" spans="2:5">
      <c r="B70" s="3264" t="s">
        <v>281</v>
      </c>
      <c r="C70" s="3265" t="s">
        <v>282</v>
      </c>
      <c r="D70" s="3278">
        <v>0</v>
      </c>
      <c r="E70" s="3279">
        <v>0</v>
      </c>
    </row>
    <row r="71" spans="2:5">
      <c r="B71" s="3264" t="s">
        <v>283</v>
      </c>
      <c r="C71" s="3265" t="s">
        <v>284</v>
      </c>
      <c r="D71" s="3278">
        <v>0</v>
      </c>
      <c r="E71" s="3279">
        <v>0</v>
      </c>
    </row>
    <row r="72" spans="2:5" ht="25.5">
      <c r="B72" s="3264" t="s">
        <v>42</v>
      </c>
      <c r="C72" s="3265" t="s">
        <v>67</v>
      </c>
      <c r="D72" s="3278">
        <v>0</v>
      </c>
      <c r="E72" s="3279">
        <v>0</v>
      </c>
    </row>
    <row r="73" spans="2:5">
      <c r="B73" s="3264" t="s">
        <v>285</v>
      </c>
      <c r="C73" s="3265" t="s">
        <v>286</v>
      </c>
      <c r="D73" s="3278">
        <v>0</v>
      </c>
      <c r="E73" s="3279">
        <v>0</v>
      </c>
    </row>
    <row r="74" spans="2:5">
      <c r="B74" s="3264" t="s">
        <v>287</v>
      </c>
      <c r="C74" s="3265" t="s">
        <v>288</v>
      </c>
      <c r="D74" s="3278">
        <v>0</v>
      </c>
      <c r="E74" s="3279">
        <v>0</v>
      </c>
    </row>
    <row r="75" spans="2:5">
      <c r="B75" s="3264" t="s">
        <v>289</v>
      </c>
      <c r="C75" s="3265" t="s">
        <v>290</v>
      </c>
      <c r="D75" s="3276">
        <v>0</v>
      </c>
      <c r="E75" s="3279">
        <v>0</v>
      </c>
    </row>
    <row r="76" spans="2:5">
      <c r="B76" s="3264" t="s">
        <v>291</v>
      </c>
      <c r="C76" s="3265" t="s">
        <v>292</v>
      </c>
      <c r="D76" s="3278">
        <v>0</v>
      </c>
      <c r="E76" s="3279">
        <v>0</v>
      </c>
    </row>
    <row r="77" spans="2:5">
      <c r="B77" s="3264" t="s">
        <v>293</v>
      </c>
      <c r="C77" s="3265" t="s">
        <v>294</v>
      </c>
      <c r="D77" s="3278">
        <v>0</v>
      </c>
      <c r="E77" s="3279">
        <v>0</v>
      </c>
    </row>
    <row r="78" spans="2:5">
      <c r="B78" s="3264" t="s">
        <v>68</v>
      </c>
      <c r="C78" s="3265" t="s">
        <v>69</v>
      </c>
      <c r="D78" s="3278">
        <v>0</v>
      </c>
      <c r="E78" s="3279">
        <v>0</v>
      </c>
    </row>
    <row r="79" spans="2:5">
      <c r="B79" s="3250" t="s">
        <v>70</v>
      </c>
      <c r="C79" s="3251" t="s">
        <v>71</v>
      </c>
      <c r="D79" s="3276">
        <v>0</v>
      </c>
      <c r="E79" s="3277">
        <v>0</v>
      </c>
    </row>
    <row r="80" spans="2:5">
      <c r="B80" s="3250" t="s">
        <v>295</v>
      </c>
      <c r="C80" s="3251" t="s">
        <v>296</v>
      </c>
      <c r="D80" s="3276">
        <v>0</v>
      </c>
      <c r="E80" s="3277">
        <v>0</v>
      </c>
    </row>
    <row r="81" spans="2:5">
      <c r="B81" s="3250" t="s">
        <v>297</v>
      </c>
      <c r="C81" s="3251" t="s">
        <v>298</v>
      </c>
      <c r="D81" s="3276">
        <v>0</v>
      </c>
      <c r="E81" s="3277">
        <v>0</v>
      </c>
    </row>
    <row r="82" spans="2:5">
      <c r="B82" s="3250" t="s">
        <v>299</v>
      </c>
      <c r="C82" s="3251" t="s">
        <v>300</v>
      </c>
      <c r="D82" s="3276">
        <v>0</v>
      </c>
      <c r="E82" s="3277">
        <v>0</v>
      </c>
    </row>
    <row r="83" spans="2:5">
      <c r="B83" s="3250" t="s">
        <v>301</v>
      </c>
      <c r="C83" s="3251" t="s">
        <v>302</v>
      </c>
      <c r="D83" s="3276">
        <v>0</v>
      </c>
      <c r="E83" s="3277">
        <v>0</v>
      </c>
    </row>
    <row r="84" spans="2:5">
      <c r="B84" s="3250" t="s">
        <v>72</v>
      </c>
      <c r="C84" s="3251" t="s">
        <v>73</v>
      </c>
      <c r="D84" s="3276">
        <v>0</v>
      </c>
      <c r="E84" s="3277">
        <v>0</v>
      </c>
    </row>
    <row r="85" spans="2:5">
      <c r="B85" s="3250" t="s">
        <v>74</v>
      </c>
      <c r="C85" s="3251" t="s">
        <v>75</v>
      </c>
      <c r="D85" s="3276">
        <v>0</v>
      </c>
      <c r="E85" s="3277">
        <v>0</v>
      </c>
    </row>
    <row r="86" spans="2:5" ht="13.5" thickBot="1">
      <c r="B86" s="3266" t="s">
        <v>76</v>
      </c>
      <c r="C86" s="3267" t="s">
        <v>77</v>
      </c>
      <c r="D86" s="3280">
        <v>0</v>
      </c>
      <c r="E86" s="3281">
        <v>0</v>
      </c>
    </row>
    <row r="87" spans="2:5" ht="26.25" thickBot="1">
      <c r="B87" s="3268" t="s">
        <v>32</v>
      </c>
      <c r="C87" s="3269" t="s">
        <v>78</v>
      </c>
      <c r="D87" s="3270">
        <v>0</v>
      </c>
      <c r="E87" s="3271">
        <v>0</v>
      </c>
    </row>
    <row r="88" spans="2:5" ht="13.5" thickBot="1">
      <c r="B88" s="3247" t="s">
        <v>79</v>
      </c>
      <c r="C88" s="3248" t="s">
        <v>80</v>
      </c>
      <c r="D88" s="3249">
        <v>0</v>
      </c>
      <c r="E88" s="3261">
        <v>0</v>
      </c>
    </row>
    <row r="89" spans="2:5" ht="13.5" thickBot="1">
      <c r="B89" s="3247" t="s">
        <v>81</v>
      </c>
      <c r="C89" s="3248" t="s">
        <v>82</v>
      </c>
      <c r="D89" s="3249">
        <v>0</v>
      </c>
      <c r="E89" s="3261">
        <v>0</v>
      </c>
    </row>
    <row r="90" spans="2:5" ht="13.5" thickBot="1">
      <c r="B90" s="3247" t="s">
        <v>83</v>
      </c>
      <c r="C90" s="3248" t="s">
        <v>84</v>
      </c>
      <c r="D90" s="3249">
        <v>0</v>
      </c>
      <c r="E90" s="3273">
        <v>0</v>
      </c>
    </row>
    <row r="91" spans="2:5">
      <c r="B91" s="3247" t="s">
        <v>85</v>
      </c>
      <c r="C91" s="3248" t="s">
        <v>86</v>
      </c>
      <c r="D91" s="3293">
        <v>16003026.24</v>
      </c>
      <c r="E91" s="3315">
        <v>1</v>
      </c>
    </row>
    <row r="92" spans="2:5">
      <c r="B92" s="3250" t="s">
        <v>5</v>
      </c>
      <c r="C92" s="3251" t="s">
        <v>87</v>
      </c>
      <c r="D92" s="3319">
        <v>16003026.24</v>
      </c>
      <c r="E92" s="3320">
        <v>1</v>
      </c>
    </row>
    <row r="93" spans="2:5">
      <c r="B93" s="3250" t="s">
        <v>7</v>
      </c>
      <c r="C93" s="3251" t="s">
        <v>88</v>
      </c>
      <c r="D93" s="3319">
        <v>0</v>
      </c>
      <c r="E93" s="3320">
        <v>0</v>
      </c>
    </row>
    <row r="94" spans="2:5" ht="13.5" thickBot="1">
      <c r="B94" s="3252" t="s">
        <v>9</v>
      </c>
      <c r="C94" s="3253" t="s">
        <v>89</v>
      </c>
      <c r="D94" s="3282">
        <v>0</v>
      </c>
      <c r="E94" s="328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B1:G94"/>
  <sheetViews>
    <sheetView topLeftCell="A58" zoomScaleNormal="100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252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18645677.16</v>
      </c>
      <c r="E9" s="23">
        <f>E10+E11+E12+E13</f>
        <v>17566935.25</v>
      </c>
    </row>
    <row r="10" spans="2:5">
      <c r="B10" s="14" t="s">
        <v>5</v>
      </c>
      <c r="C10" s="93" t="s">
        <v>6</v>
      </c>
      <c r="D10" s="175">
        <v>18645677.16</v>
      </c>
      <c r="E10" s="226">
        <v>17566935.25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18645677.16</v>
      </c>
      <c r="E20" s="229">
        <f>E9-E16</f>
        <v>17566935.25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825992.89</v>
      </c>
      <c r="E24" s="23">
        <f>D20</f>
        <v>18645677.16</v>
      </c>
    </row>
    <row r="25" spans="2:7">
      <c r="B25" s="21" t="s">
        <v>25</v>
      </c>
      <c r="C25" s="22" t="s">
        <v>26</v>
      </c>
      <c r="D25" s="95">
        <v>18020486.289999999</v>
      </c>
      <c r="E25" s="238">
        <v>137226.47</v>
      </c>
      <c r="F25" s="92"/>
    </row>
    <row r="26" spans="2:7">
      <c r="B26" s="24" t="s">
        <v>27</v>
      </c>
      <c r="C26" s="25" t="s">
        <v>28</v>
      </c>
      <c r="D26" s="96">
        <v>29420361.57</v>
      </c>
      <c r="E26" s="239">
        <v>8102539.8700000001</v>
      </c>
      <c r="F26" s="92"/>
      <c r="G26" s="92"/>
    </row>
    <row r="27" spans="2:7">
      <c r="B27" s="26" t="s">
        <v>5</v>
      </c>
      <c r="C27" s="15" t="s">
        <v>29</v>
      </c>
      <c r="D27" s="175">
        <v>25443086.84</v>
      </c>
      <c r="E27" s="240">
        <v>6956894.0899999999</v>
      </c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>
        <v>3977274.73</v>
      </c>
      <c r="E29" s="240">
        <v>1145645.78</v>
      </c>
      <c r="F29" s="92"/>
    </row>
    <row r="30" spans="2:7">
      <c r="B30" s="24" t="s">
        <v>32</v>
      </c>
      <c r="C30" s="27" t="s">
        <v>33</v>
      </c>
      <c r="D30" s="96">
        <v>11399875.279999999</v>
      </c>
      <c r="E30" s="239">
        <v>7965313.3999999994</v>
      </c>
    </row>
    <row r="31" spans="2:7">
      <c r="B31" s="26" t="s">
        <v>5</v>
      </c>
      <c r="C31" s="15" t="s">
        <v>34</v>
      </c>
      <c r="D31" s="175">
        <v>3780775.55</v>
      </c>
      <c r="E31" s="240">
        <v>1773517</v>
      </c>
    </row>
    <row r="32" spans="2:7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>
        <v>4487.8999999999996</v>
      </c>
      <c r="E33" s="240">
        <v>14758.98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>
        <v>319537.25</v>
      </c>
      <c r="E35" s="240">
        <v>296411.90999999997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>
        <v>7295074.5800000001</v>
      </c>
      <c r="E37" s="240">
        <v>5880625.5099999998</v>
      </c>
    </row>
    <row r="38" spans="2:6">
      <c r="B38" s="21" t="s">
        <v>44</v>
      </c>
      <c r="C38" s="22" t="s">
        <v>45</v>
      </c>
      <c r="D38" s="95">
        <v>-200802.02</v>
      </c>
      <c r="E38" s="23">
        <v>-1215968.3799999999</v>
      </c>
    </row>
    <row r="39" spans="2:6" ht="13.5" thickBot="1">
      <c r="B39" s="30" t="s">
        <v>46</v>
      </c>
      <c r="C39" s="31" t="s">
        <v>47</v>
      </c>
      <c r="D39" s="97">
        <v>18645677.16</v>
      </c>
      <c r="E39" s="242">
        <f>E24+E25+E38</f>
        <v>17566935.25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5333.8040000000001</v>
      </c>
      <c r="E44" s="144">
        <v>119088.44067</v>
      </c>
    </row>
    <row r="45" spans="2:6" ht="13.5" thickBot="1">
      <c r="B45" s="41" t="s">
        <v>7</v>
      </c>
      <c r="C45" s="49" t="s">
        <v>52</v>
      </c>
      <c r="D45" s="143">
        <v>119088.44067</v>
      </c>
      <c r="E45" s="148">
        <v>119340.59275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154.86000000000001</v>
      </c>
      <c r="E47" s="150">
        <v>156.57</v>
      </c>
    </row>
    <row r="48" spans="2:6">
      <c r="B48" s="39" t="s">
        <v>7</v>
      </c>
      <c r="C48" s="48" t="s">
        <v>54</v>
      </c>
      <c r="D48" s="160">
        <v>153.78</v>
      </c>
      <c r="E48" s="154">
        <v>145.46</v>
      </c>
    </row>
    <row r="49" spans="2:5">
      <c r="B49" s="39" t="s">
        <v>9</v>
      </c>
      <c r="C49" s="48" t="s">
        <v>55</v>
      </c>
      <c r="D49" s="160">
        <v>162.77000000000001</v>
      </c>
      <c r="E49" s="154">
        <v>162</v>
      </c>
    </row>
    <row r="50" spans="2:5" ht="13.5" thickBot="1">
      <c r="B50" s="41" t="s">
        <v>11</v>
      </c>
      <c r="C50" s="49" t="s">
        <v>52</v>
      </c>
      <c r="D50" s="143">
        <v>156.57</v>
      </c>
      <c r="E50" s="152">
        <v>147.19999999999999</v>
      </c>
    </row>
    <row r="51" spans="2:5" ht="13.5" thickBot="1">
      <c r="B51" s="32"/>
      <c r="C51" s="33"/>
      <c r="D51" s="153"/>
      <c r="E51" s="153"/>
    </row>
    <row r="52" spans="2:5" ht="16.5" thickBot="1">
      <c r="B52" s="3298"/>
      <c r="C52" s="3299" t="s">
        <v>56</v>
      </c>
      <c r="D52" s="3300"/>
      <c r="E52" s="3290"/>
    </row>
    <row r="53" spans="2:5" ht="23.25" customHeight="1" thickBot="1">
      <c r="B53" s="6368" t="s">
        <v>57</v>
      </c>
      <c r="C53" s="6369"/>
      <c r="D53" s="3301" t="s">
        <v>58</v>
      </c>
      <c r="E53" s="3302" t="s">
        <v>59</v>
      </c>
    </row>
    <row r="54" spans="2:5" ht="13.5" thickBot="1">
      <c r="B54" s="3303" t="s">
        <v>27</v>
      </c>
      <c r="C54" s="3292" t="s">
        <v>60</v>
      </c>
      <c r="D54" s="3327">
        <v>17566935.25</v>
      </c>
      <c r="E54" s="3328">
        <v>1</v>
      </c>
    </row>
    <row r="55" spans="2:5" ht="25.5">
      <c r="B55" s="3305" t="s">
        <v>5</v>
      </c>
      <c r="C55" s="3306" t="s">
        <v>61</v>
      </c>
      <c r="D55" s="3317">
        <v>0</v>
      </c>
      <c r="E55" s="3318">
        <v>0</v>
      </c>
    </row>
    <row r="56" spans="2:5">
      <c r="B56" s="3294" t="s">
        <v>268</v>
      </c>
      <c r="C56" s="245" t="s">
        <v>269</v>
      </c>
      <c r="D56" s="3319">
        <v>0</v>
      </c>
      <c r="E56" s="3320">
        <v>0</v>
      </c>
    </row>
    <row r="57" spans="2:5">
      <c r="B57" s="246" t="s">
        <v>270</v>
      </c>
      <c r="C57" s="245" t="s">
        <v>271</v>
      </c>
      <c r="D57" s="3319">
        <v>0</v>
      </c>
      <c r="E57" s="3320">
        <v>0</v>
      </c>
    </row>
    <row r="58" spans="2:5">
      <c r="B58" s="246" t="s">
        <v>272</v>
      </c>
      <c r="C58" s="245" t="s">
        <v>273</v>
      </c>
      <c r="D58" s="247">
        <v>0</v>
      </c>
      <c r="E58" s="3320">
        <v>0</v>
      </c>
    </row>
    <row r="59" spans="2:5" ht="25.5">
      <c r="B59" s="3294" t="s">
        <v>7</v>
      </c>
      <c r="C59" s="3295" t="s">
        <v>62</v>
      </c>
      <c r="D59" s="3319">
        <v>0</v>
      </c>
      <c r="E59" s="3320">
        <v>0</v>
      </c>
    </row>
    <row r="60" spans="2:5">
      <c r="B60" s="3294" t="s">
        <v>9</v>
      </c>
      <c r="C60" s="3295" t="s">
        <v>63</v>
      </c>
      <c r="D60" s="3319">
        <v>0</v>
      </c>
      <c r="E60" s="3320">
        <v>0</v>
      </c>
    </row>
    <row r="61" spans="2:5" ht="24" customHeight="1">
      <c r="B61" s="3294" t="s">
        <v>274</v>
      </c>
      <c r="C61" s="3295" t="s">
        <v>275</v>
      </c>
      <c r="D61" s="3319">
        <v>0</v>
      </c>
      <c r="E61" s="3320">
        <v>0</v>
      </c>
    </row>
    <row r="62" spans="2:5">
      <c r="B62" s="3294" t="s">
        <v>276</v>
      </c>
      <c r="C62" s="3295" t="s">
        <v>16</v>
      </c>
      <c r="D62" s="3319">
        <v>0</v>
      </c>
      <c r="E62" s="3320">
        <v>0</v>
      </c>
    </row>
    <row r="63" spans="2:5">
      <c r="B63" s="3294" t="s">
        <v>11</v>
      </c>
      <c r="C63" s="3295" t="s">
        <v>64</v>
      </c>
      <c r="D63" s="3319">
        <v>0</v>
      </c>
      <c r="E63" s="3320">
        <v>0</v>
      </c>
    </row>
    <row r="64" spans="2:5">
      <c r="B64" s="3294" t="s">
        <v>13</v>
      </c>
      <c r="C64" s="3295" t="s">
        <v>275</v>
      </c>
      <c r="D64" s="3319">
        <v>0</v>
      </c>
      <c r="E64" s="3320">
        <v>0</v>
      </c>
    </row>
    <row r="65" spans="2:5">
      <c r="B65" s="3294" t="s">
        <v>15</v>
      </c>
      <c r="C65" s="3295" t="s">
        <v>16</v>
      </c>
      <c r="D65" s="3319">
        <v>0</v>
      </c>
      <c r="E65" s="3320">
        <v>0</v>
      </c>
    </row>
    <row r="66" spans="2:5">
      <c r="B66" s="3294" t="s">
        <v>38</v>
      </c>
      <c r="C66" s="3295" t="s">
        <v>65</v>
      </c>
      <c r="D66" s="3319">
        <v>0</v>
      </c>
      <c r="E66" s="3320">
        <v>0</v>
      </c>
    </row>
    <row r="67" spans="2:5">
      <c r="B67" s="3307" t="s">
        <v>40</v>
      </c>
      <c r="C67" s="3308" t="s">
        <v>66</v>
      </c>
      <c r="D67" s="3329">
        <v>17566935.25</v>
      </c>
      <c r="E67" s="3330">
        <v>1</v>
      </c>
    </row>
    <row r="68" spans="2:5">
      <c r="B68" s="3307" t="s">
        <v>277</v>
      </c>
      <c r="C68" s="3308" t="s">
        <v>278</v>
      </c>
      <c r="D68" s="3331">
        <v>17566935.25</v>
      </c>
      <c r="E68" s="3332">
        <v>1</v>
      </c>
    </row>
    <row r="69" spans="2:5">
      <c r="B69" s="3307" t="s">
        <v>279</v>
      </c>
      <c r="C69" s="3308" t="s">
        <v>280</v>
      </c>
      <c r="D69" s="3321">
        <v>0</v>
      </c>
      <c r="E69" s="3322">
        <v>0</v>
      </c>
    </row>
    <row r="70" spans="2:5">
      <c r="B70" s="3307" t="s">
        <v>281</v>
      </c>
      <c r="C70" s="3308" t="s">
        <v>282</v>
      </c>
      <c r="D70" s="3321">
        <v>0</v>
      </c>
      <c r="E70" s="3322">
        <v>0</v>
      </c>
    </row>
    <row r="71" spans="2:5">
      <c r="B71" s="3307" t="s">
        <v>283</v>
      </c>
      <c r="C71" s="3308" t="s">
        <v>284</v>
      </c>
      <c r="D71" s="3321">
        <v>0</v>
      </c>
      <c r="E71" s="3322">
        <v>0</v>
      </c>
    </row>
    <row r="72" spans="2:5" ht="25.5">
      <c r="B72" s="3307" t="s">
        <v>42</v>
      </c>
      <c r="C72" s="3308" t="s">
        <v>67</v>
      </c>
      <c r="D72" s="3321">
        <v>0</v>
      </c>
      <c r="E72" s="3322">
        <v>0</v>
      </c>
    </row>
    <row r="73" spans="2:5">
      <c r="B73" s="3307" t="s">
        <v>285</v>
      </c>
      <c r="C73" s="3308" t="s">
        <v>286</v>
      </c>
      <c r="D73" s="3321">
        <v>0</v>
      </c>
      <c r="E73" s="3322">
        <v>0</v>
      </c>
    </row>
    <row r="74" spans="2:5">
      <c r="B74" s="3307" t="s">
        <v>287</v>
      </c>
      <c r="C74" s="3308" t="s">
        <v>288</v>
      </c>
      <c r="D74" s="3321">
        <v>0</v>
      </c>
      <c r="E74" s="3322">
        <v>0</v>
      </c>
    </row>
    <row r="75" spans="2:5">
      <c r="B75" s="3307" t="s">
        <v>289</v>
      </c>
      <c r="C75" s="3308" t="s">
        <v>290</v>
      </c>
      <c r="D75" s="3319">
        <v>0</v>
      </c>
      <c r="E75" s="3322">
        <v>0</v>
      </c>
    </row>
    <row r="76" spans="2:5">
      <c r="B76" s="3307" t="s">
        <v>291</v>
      </c>
      <c r="C76" s="3308" t="s">
        <v>292</v>
      </c>
      <c r="D76" s="3321">
        <v>0</v>
      </c>
      <c r="E76" s="3322">
        <v>0</v>
      </c>
    </row>
    <row r="77" spans="2:5">
      <c r="B77" s="3307" t="s">
        <v>293</v>
      </c>
      <c r="C77" s="3308" t="s">
        <v>294</v>
      </c>
      <c r="D77" s="3321">
        <v>0</v>
      </c>
      <c r="E77" s="3322">
        <v>0</v>
      </c>
    </row>
    <row r="78" spans="2:5">
      <c r="B78" s="3307" t="s">
        <v>68</v>
      </c>
      <c r="C78" s="3308" t="s">
        <v>69</v>
      </c>
      <c r="D78" s="3321">
        <v>0</v>
      </c>
      <c r="E78" s="3322">
        <v>0</v>
      </c>
    </row>
    <row r="79" spans="2:5">
      <c r="B79" s="3294" t="s">
        <v>70</v>
      </c>
      <c r="C79" s="3295" t="s">
        <v>71</v>
      </c>
      <c r="D79" s="3319">
        <v>0</v>
      </c>
      <c r="E79" s="3320">
        <v>0</v>
      </c>
    </row>
    <row r="80" spans="2:5">
      <c r="B80" s="3294" t="s">
        <v>295</v>
      </c>
      <c r="C80" s="3295" t="s">
        <v>296</v>
      </c>
      <c r="D80" s="3319">
        <v>0</v>
      </c>
      <c r="E80" s="3320">
        <v>0</v>
      </c>
    </row>
    <row r="81" spans="2:5">
      <c r="B81" s="3294" t="s">
        <v>297</v>
      </c>
      <c r="C81" s="3295" t="s">
        <v>298</v>
      </c>
      <c r="D81" s="3319">
        <v>0</v>
      </c>
      <c r="E81" s="3320">
        <v>0</v>
      </c>
    </row>
    <row r="82" spans="2:5">
      <c r="B82" s="3294" t="s">
        <v>299</v>
      </c>
      <c r="C82" s="3295" t="s">
        <v>300</v>
      </c>
      <c r="D82" s="3319">
        <v>0</v>
      </c>
      <c r="E82" s="3320">
        <v>0</v>
      </c>
    </row>
    <row r="83" spans="2:5">
      <c r="B83" s="3294" t="s">
        <v>301</v>
      </c>
      <c r="C83" s="3295" t="s">
        <v>302</v>
      </c>
      <c r="D83" s="3319">
        <v>0</v>
      </c>
      <c r="E83" s="3320">
        <v>0</v>
      </c>
    </row>
    <row r="84" spans="2:5">
      <c r="B84" s="3294" t="s">
        <v>72</v>
      </c>
      <c r="C84" s="3295" t="s">
        <v>73</v>
      </c>
      <c r="D84" s="3319">
        <v>0</v>
      </c>
      <c r="E84" s="3320">
        <v>0</v>
      </c>
    </row>
    <row r="85" spans="2:5">
      <c r="B85" s="3294" t="s">
        <v>74</v>
      </c>
      <c r="C85" s="3295" t="s">
        <v>75</v>
      </c>
      <c r="D85" s="3319">
        <v>0</v>
      </c>
      <c r="E85" s="3320">
        <v>0</v>
      </c>
    </row>
    <row r="86" spans="2:5" ht="13.5" thickBot="1">
      <c r="B86" s="3309" t="s">
        <v>76</v>
      </c>
      <c r="C86" s="3310" t="s">
        <v>77</v>
      </c>
      <c r="D86" s="3323">
        <v>0</v>
      </c>
      <c r="E86" s="3324">
        <v>0</v>
      </c>
    </row>
    <row r="87" spans="2:5" ht="26.25" thickBot="1">
      <c r="B87" s="3311" t="s">
        <v>32</v>
      </c>
      <c r="C87" s="3312" t="s">
        <v>78</v>
      </c>
      <c r="D87" s="3313">
        <v>0</v>
      </c>
      <c r="E87" s="3314">
        <v>0</v>
      </c>
    </row>
    <row r="88" spans="2:5" ht="13.5" thickBot="1">
      <c r="B88" s="3291" t="s">
        <v>79</v>
      </c>
      <c r="C88" s="3292" t="s">
        <v>80</v>
      </c>
      <c r="D88" s="3293">
        <v>0</v>
      </c>
      <c r="E88" s="3304">
        <v>0</v>
      </c>
    </row>
    <row r="89" spans="2:5" ht="13.5" thickBot="1">
      <c r="B89" s="3291" t="s">
        <v>81</v>
      </c>
      <c r="C89" s="3292" t="s">
        <v>82</v>
      </c>
      <c r="D89" s="3293">
        <v>0</v>
      </c>
      <c r="E89" s="3304">
        <v>0</v>
      </c>
    </row>
    <row r="90" spans="2:5" ht="13.5" thickBot="1">
      <c r="B90" s="3291" t="s">
        <v>83</v>
      </c>
      <c r="C90" s="3292" t="s">
        <v>84</v>
      </c>
      <c r="D90" s="3293">
        <v>0</v>
      </c>
      <c r="E90" s="3316">
        <v>0</v>
      </c>
    </row>
    <row r="91" spans="2:5">
      <c r="B91" s="3291" t="s">
        <v>85</v>
      </c>
      <c r="C91" s="3292" t="s">
        <v>86</v>
      </c>
      <c r="D91" s="3336">
        <v>17566935.25</v>
      </c>
      <c r="E91" s="3358">
        <v>1</v>
      </c>
    </row>
    <row r="92" spans="2:5">
      <c r="B92" s="3294" t="s">
        <v>5</v>
      </c>
      <c r="C92" s="3295" t="s">
        <v>87</v>
      </c>
      <c r="D92" s="3362">
        <v>17566935.25</v>
      </c>
      <c r="E92" s="3363">
        <v>1</v>
      </c>
    </row>
    <row r="93" spans="2:5">
      <c r="B93" s="3294" t="s">
        <v>7</v>
      </c>
      <c r="C93" s="3295" t="s">
        <v>88</v>
      </c>
      <c r="D93" s="3362">
        <v>0</v>
      </c>
      <c r="E93" s="3363">
        <v>0</v>
      </c>
    </row>
    <row r="94" spans="2:5" ht="13.5" thickBot="1">
      <c r="B94" s="3296" t="s">
        <v>9</v>
      </c>
      <c r="C94" s="3297" t="s">
        <v>89</v>
      </c>
      <c r="D94" s="3325">
        <v>0</v>
      </c>
      <c r="E94" s="332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B1:G94"/>
  <sheetViews>
    <sheetView topLeftCell="A55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253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13202157.41</v>
      </c>
      <c r="E9" s="23">
        <f>E10+E11+E12+E13</f>
        <v>29965977.789999999</v>
      </c>
    </row>
    <row r="10" spans="2:5">
      <c r="B10" s="14" t="s">
        <v>5</v>
      </c>
      <c r="C10" s="93" t="s">
        <v>6</v>
      </c>
      <c r="D10" s="175">
        <v>13202157.41</v>
      </c>
      <c r="E10" s="226">
        <v>29965977.789999999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13202157.41</v>
      </c>
      <c r="E20" s="229">
        <f>E9-E16</f>
        <v>29965977.789999999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>
        <v>308720.48</v>
      </c>
      <c r="E24" s="23">
        <f>D20</f>
        <v>13202157.41</v>
      </c>
    </row>
    <row r="25" spans="2:7">
      <c r="B25" s="21" t="s">
        <v>25</v>
      </c>
      <c r="C25" s="22" t="s">
        <v>26</v>
      </c>
      <c r="D25" s="95">
        <v>12192001.949999999</v>
      </c>
      <c r="E25" s="110">
        <v>17522011.59</v>
      </c>
    </row>
    <row r="26" spans="2:7">
      <c r="B26" s="24" t="s">
        <v>27</v>
      </c>
      <c r="C26" s="25" t="s">
        <v>28</v>
      </c>
      <c r="D26" s="96">
        <v>13164696.68</v>
      </c>
      <c r="E26" s="111">
        <v>34339509.829999998</v>
      </c>
      <c r="G26" s="92"/>
    </row>
    <row r="27" spans="2:7">
      <c r="B27" s="26" t="s">
        <v>5</v>
      </c>
      <c r="C27" s="15" t="s">
        <v>29</v>
      </c>
      <c r="D27" s="175">
        <v>7622325.3300000001</v>
      </c>
      <c r="E27" s="231">
        <v>21667816.280000001</v>
      </c>
      <c r="F27" s="92"/>
    </row>
    <row r="28" spans="2:7">
      <c r="B28" s="26" t="s">
        <v>7</v>
      </c>
      <c r="C28" s="15" t="s">
        <v>30</v>
      </c>
      <c r="D28" s="175"/>
      <c r="E28" s="231"/>
      <c r="F28" s="92"/>
    </row>
    <row r="29" spans="2:7">
      <c r="B29" s="26" t="s">
        <v>9</v>
      </c>
      <c r="C29" s="15" t="s">
        <v>31</v>
      </c>
      <c r="D29" s="175">
        <v>5542371.3500000006</v>
      </c>
      <c r="E29" s="231">
        <v>12671693.550000001</v>
      </c>
    </row>
    <row r="30" spans="2:7">
      <c r="B30" s="24" t="s">
        <v>32</v>
      </c>
      <c r="C30" s="27" t="s">
        <v>33</v>
      </c>
      <c r="D30" s="96">
        <v>972694.73</v>
      </c>
      <c r="E30" s="111">
        <v>16817498.239999998</v>
      </c>
    </row>
    <row r="31" spans="2:7">
      <c r="B31" s="26" t="s">
        <v>5</v>
      </c>
      <c r="C31" s="15" t="s">
        <v>34</v>
      </c>
      <c r="D31" s="175"/>
      <c r="E31" s="231">
        <v>1888712.58</v>
      </c>
    </row>
    <row r="32" spans="2:7">
      <c r="B32" s="26" t="s">
        <v>7</v>
      </c>
      <c r="C32" s="15" t="s">
        <v>35</v>
      </c>
      <c r="D32" s="175"/>
      <c r="E32" s="231"/>
      <c r="F32" s="92"/>
    </row>
    <row r="33" spans="2:6">
      <c r="B33" s="26" t="s">
        <v>9</v>
      </c>
      <c r="C33" s="15" t="s">
        <v>36</v>
      </c>
      <c r="D33" s="175">
        <v>984.24</v>
      </c>
      <c r="E33" s="231">
        <v>14311.66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67757.64</v>
      </c>
      <c r="E35" s="231">
        <v>428323.1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903952.85</v>
      </c>
      <c r="E37" s="231">
        <v>14486150.9</v>
      </c>
    </row>
    <row r="38" spans="2:6">
      <c r="B38" s="21" t="s">
        <v>44</v>
      </c>
      <c r="C38" s="22" t="s">
        <v>45</v>
      </c>
      <c r="D38" s="95">
        <v>701434.98</v>
      </c>
      <c r="E38" s="23">
        <v>-758191.21</v>
      </c>
    </row>
    <row r="39" spans="2:6" ht="13.5" thickBot="1">
      <c r="B39" s="30" t="s">
        <v>46</v>
      </c>
      <c r="C39" s="31" t="s">
        <v>47</v>
      </c>
      <c r="D39" s="97">
        <v>13202157.41</v>
      </c>
      <c r="E39" s="242">
        <f>E24+E25+E38</f>
        <v>29965977.789999999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1920.8592000000001</v>
      </c>
      <c r="E44" s="144">
        <v>70577.127170000007</v>
      </c>
    </row>
    <row r="45" spans="2:6" ht="13.5" thickBot="1">
      <c r="B45" s="41" t="s">
        <v>7</v>
      </c>
      <c r="C45" s="49" t="s">
        <v>52</v>
      </c>
      <c r="D45" s="143">
        <v>70577.127170000007</v>
      </c>
      <c r="E45" s="148">
        <v>151572.97820000001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160.72</v>
      </c>
      <c r="E47" s="150">
        <v>187.06</v>
      </c>
    </row>
    <row r="48" spans="2:6">
      <c r="B48" s="39" t="s">
        <v>7</v>
      </c>
      <c r="C48" s="48" t="s">
        <v>54</v>
      </c>
      <c r="D48" s="160">
        <v>156.01</v>
      </c>
      <c r="E48" s="154">
        <v>180.67</v>
      </c>
    </row>
    <row r="49" spans="2:5">
      <c r="B49" s="39" t="s">
        <v>9</v>
      </c>
      <c r="C49" s="48" t="s">
        <v>55</v>
      </c>
      <c r="D49" s="160">
        <v>189.11</v>
      </c>
      <c r="E49" s="154">
        <v>220.1</v>
      </c>
    </row>
    <row r="50" spans="2:5" ht="13.5" thickBot="1">
      <c r="B50" s="41" t="s">
        <v>11</v>
      </c>
      <c r="C50" s="49" t="s">
        <v>52</v>
      </c>
      <c r="D50" s="143">
        <v>187.06</v>
      </c>
      <c r="E50" s="152">
        <v>197.7</v>
      </c>
    </row>
    <row r="51" spans="2:5" ht="13.5" thickBot="1">
      <c r="B51" s="32"/>
      <c r="C51" s="33"/>
      <c r="D51" s="153"/>
      <c r="E51" s="153"/>
    </row>
    <row r="52" spans="2:5" ht="16.5" thickBot="1">
      <c r="B52" s="3341"/>
      <c r="C52" s="3342" t="s">
        <v>56</v>
      </c>
      <c r="D52" s="3343"/>
      <c r="E52" s="3333"/>
    </row>
    <row r="53" spans="2:5" ht="23.25" customHeight="1" thickBot="1">
      <c r="B53" s="6368" t="s">
        <v>57</v>
      </c>
      <c r="C53" s="6369"/>
      <c r="D53" s="3344" t="s">
        <v>58</v>
      </c>
      <c r="E53" s="3345" t="s">
        <v>59</v>
      </c>
    </row>
    <row r="54" spans="2:5" ht="13.5" thickBot="1">
      <c r="B54" s="3346" t="s">
        <v>27</v>
      </c>
      <c r="C54" s="3335" t="s">
        <v>60</v>
      </c>
      <c r="D54" s="3370">
        <v>29965977.789999999</v>
      </c>
      <c r="E54" s="3371">
        <v>1</v>
      </c>
    </row>
    <row r="55" spans="2:5" ht="25.5">
      <c r="B55" s="3348" t="s">
        <v>5</v>
      </c>
      <c r="C55" s="3349" t="s">
        <v>61</v>
      </c>
      <c r="D55" s="3360">
        <v>0</v>
      </c>
      <c r="E55" s="3361">
        <v>0</v>
      </c>
    </row>
    <row r="56" spans="2:5">
      <c r="B56" s="3337" t="s">
        <v>268</v>
      </c>
      <c r="C56" s="245" t="s">
        <v>269</v>
      </c>
      <c r="D56" s="3362">
        <v>0</v>
      </c>
      <c r="E56" s="3363">
        <v>0</v>
      </c>
    </row>
    <row r="57" spans="2:5">
      <c r="B57" s="246" t="s">
        <v>270</v>
      </c>
      <c r="C57" s="245" t="s">
        <v>271</v>
      </c>
      <c r="D57" s="3362">
        <v>0</v>
      </c>
      <c r="E57" s="3363">
        <v>0</v>
      </c>
    </row>
    <row r="58" spans="2:5">
      <c r="B58" s="246" t="s">
        <v>272</v>
      </c>
      <c r="C58" s="245" t="s">
        <v>273</v>
      </c>
      <c r="D58" s="247">
        <v>0</v>
      </c>
      <c r="E58" s="3363">
        <v>0</v>
      </c>
    </row>
    <row r="59" spans="2:5" ht="25.5">
      <c r="B59" s="3337" t="s">
        <v>7</v>
      </c>
      <c r="C59" s="3338" t="s">
        <v>62</v>
      </c>
      <c r="D59" s="3362">
        <v>0</v>
      </c>
      <c r="E59" s="3363">
        <v>0</v>
      </c>
    </row>
    <row r="60" spans="2:5">
      <c r="B60" s="3337" t="s">
        <v>9</v>
      </c>
      <c r="C60" s="3338" t="s">
        <v>63</v>
      </c>
      <c r="D60" s="3362">
        <v>0</v>
      </c>
      <c r="E60" s="3363">
        <v>0</v>
      </c>
    </row>
    <row r="61" spans="2:5" ht="24" customHeight="1">
      <c r="B61" s="3337" t="s">
        <v>274</v>
      </c>
      <c r="C61" s="3338" t="s">
        <v>275</v>
      </c>
      <c r="D61" s="3362">
        <v>0</v>
      </c>
      <c r="E61" s="3363">
        <v>0</v>
      </c>
    </row>
    <row r="62" spans="2:5">
      <c r="B62" s="3337" t="s">
        <v>276</v>
      </c>
      <c r="C62" s="3338" t="s">
        <v>16</v>
      </c>
      <c r="D62" s="3362">
        <v>0</v>
      </c>
      <c r="E62" s="3363">
        <v>0</v>
      </c>
    </row>
    <row r="63" spans="2:5">
      <c r="B63" s="3337" t="s">
        <v>11</v>
      </c>
      <c r="C63" s="3338" t="s">
        <v>64</v>
      </c>
      <c r="D63" s="3362">
        <v>0</v>
      </c>
      <c r="E63" s="3363">
        <v>0</v>
      </c>
    </row>
    <row r="64" spans="2:5">
      <c r="B64" s="3337" t="s">
        <v>13</v>
      </c>
      <c r="C64" s="3338" t="s">
        <v>275</v>
      </c>
      <c r="D64" s="3362">
        <v>0</v>
      </c>
      <c r="E64" s="3363">
        <v>0</v>
      </c>
    </row>
    <row r="65" spans="2:5">
      <c r="B65" s="3337" t="s">
        <v>15</v>
      </c>
      <c r="C65" s="3338" t="s">
        <v>16</v>
      </c>
      <c r="D65" s="3362">
        <v>0</v>
      </c>
      <c r="E65" s="3363">
        <v>0</v>
      </c>
    </row>
    <row r="66" spans="2:5">
      <c r="B66" s="3337" t="s">
        <v>38</v>
      </c>
      <c r="C66" s="3338" t="s">
        <v>65</v>
      </c>
      <c r="D66" s="3362">
        <v>0</v>
      </c>
      <c r="E66" s="3363">
        <v>0</v>
      </c>
    </row>
    <row r="67" spans="2:5">
      <c r="B67" s="3350" t="s">
        <v>40</v>
      </c>
      <c r="C67" s="3351" t="s">
        <v>66</v>
      </c>
      <c r="D67" s="3372">
        <v>29965977.789999999</v>
      </c>
      <c r="E67" s="3373">
        <v>1</v>
      </c>
    </row>
    <row r="68" spans="2:5">
      <c r="B68" s="3350" t="s">
        <v>277</v>
      </c>
      <c r="C68" s="3351" t="s">
        <v>278</v>
      </c>
      <c r="D68" s="3374">
        <v>29965977.789999999</v>
      </c>
      <c r="E68" s="3375">
        <v>1</v>
      </c>
    </row>
    <row r="69" spans="2:5">
      <c r="B69" s="3350" t="s">
        <v>279</v>
      </c>
      <c r="C69" s="3351" t="s">
        <v>280</v>
      </c>
      <c r="D69" s="3364">
        <v>0</v>
      </c>
      <c r="E69" s="3365">
        <v>0</v>
      </c>
    </row>
    <row r="70" spans="2:5">
      <c r="B70" s="3350" t="s">
        <v>281</v>
      </c>
      <c r="C70" s="3351" t="s">
        <v>282</v>
      </c>
      <c r="D70" s="3364">
        <v>0</v>
      </c>
      <c r="E70" s="3365">
        <v>0</v>
      </c>
    </row>
    <row r="71" spans="2:5">
      <c r="B71" s="3350" t="s">
        <v>283</v>
      </c>
      <c r="C71" s="3351" t="s">
        <v>284</v>
      </c>
      <c r="D71" s="3364">
        <v>0</v>
      </c>
      <c r="E71" s="3365">
        <v>0</v>
      </c>
    </row>
    <row r="72" spans="2:5" ht="25.5">
      <c r="B72" s="3350" t="s">
        <v>42</v>
      </c>
      <c r="C72" s="3351" t="s">
        <v>67</v>
      </c>
      <c r="D72" s="3364">
        <v>0</v>
      </c>
      <c r="E72" s="3365">
        <v>0</v>
      </c>
    </row>
    <row r="73" spans="2:5">
      <c r="B73" s="3350" t="s">
        <v>285</v>
      </c>
      <c r="C73" s="3351" t="s">
        <v>286</v>
      </c>
      <c r="D73" s="3364">
        <v>0</v>
      </c>
      <c r="E73" s="3365">
        <v>0</v>
      </c>
    </row>
    <row r="74" spans="2:5">
      <c r="B74" s="3350" t="s">
        <v>287</v>
      </c>
      <c r="C74" s="3351" t="s">
        <v>288</v>
      </c>
      <c r="D74" s="3364">
        <v>0</v>
      </c>
      <c r="E74" s="3365">
        <v>0</v>
      </c>
    </row>
    <row r="75" spans="2:5">
      <c r="B75" s="3350" t="s">
        <v>289</v>
      </c>
      <c r="C75" s="3351" t="s">
        <v>290</v>
      </c>
      <c r="D75" s="3362">
        <v>0</v>
      </c>
      <c r="E75" s="3365">
        <v>0</v>
      </c>
    </row>
    <row r="76" spans="2:5">
      <c r="B76" s="3350" t="s">
        <v>291</v>
      </c>
      <c r="C76" s="3351" t="s">
        <v>292</v>
      </c>
      <c r="D76" s="3364">
        <v>0</v>
      </c>
      <c r="E76" s="3365">
        <v>0</v>
      </c>
    </row>
    <row r="77" spans="2:5">
      <c r="B77" s="3350" t="s">
        <v>293</v>
      </c>
      <c r="C77" s="3351" t="s">
        <v>294</v>
      </c>
      <c r="D77" s="3364">
        <v>0</v>
      </c>
      <c r="E77" s="3365">
        <v>0</v>
      </c>
    </row>
    <row r="78" spans="2:5">
      <c r="B78" s="3350" t="s">
        <v>68</v>
      </c>
      <c r="C78" s="3351" t="s">
        <v>69</v>
      </c>
      <c r="D78" s="3364">
        <v>0</v>
      </c>
      <c r="E78" s="3365">
        <v>0</v>
      </c>
    </row>
    <row r="79" spans="2:5">
      <c r="B79" s="3337" t="s">
        <v>70</v>
      </c>
      <c r="C79" s="3338" t="s">
        <v>71</v>
      </c>
      <c r="D79" s="3362">
        <v>0</v>
      </c>
      <c r="E79" s="3363">
        <v>0</v>
      </c>
    </row>
    <row r="80" spans="2:5">
      <c r="B80" s="3337" t="s">
        <v>295</v>
      </c>
      <c r="C80" s="3338" t="s">
        <v>296</v>
      </c>
      <c r="D80" s="3362">
        <v>0</v>
      </c>
      <c r="E80" s="3363">
        <v>0</v>
      </c>
    </row>
    <row r="81" spans="2:5">
      <c r="B81" s="3337" t="s">
        <v>297</v>
      </c>
      <c r="C81" s="3338" t="s">
        <v>298</v>
      </c>
      <c r="D81" s="3362">
        <v>0</v>
      </c>
      <c r="E81" s="3363">
        <v>0</v>
      </c>
    </row>
    <row r="82" spans="2:5">
      <c r="B82" s="3337" t="s">
        <v>299</v>
      </c>
      <c r="C82" s="3338" t="s">
        <v>300</v>
      </c>
      <c r="D82" s="3362">
        <v>0</v>
      </c>
      <c r="E82" s="3363">
        <v>0</v>
      </c>
    </row>
    <row r="83" spans="2:5">
      <c r="B83" s="3337" t="s">
        <v>301</v>
      </c>
      <c r="C83" s="3338" t="s">
        <v>302</v>
      </c>
      <c r="D83" s="3362">
        <v>0</v>
      </c>
      <c r="E83" s="3363">
        <v>0</v>
      </c>
    </row>
    <row r="84" spans="2:5">
      <c r="B84" s="3337" t="s">
        <v>72</v>
      </c>
      <c r="C84" s="3338" t="s">
        <v>73</v>
      </c>
      <c r="D84" s="3362">
        <v>0</v>
      </c>
      <c r="E84" s="3363">
        <v>0</v>
      </c>
    </row>
    <row r="85" spans="2:5">
      <c r="B85" s="3337" t="s">
        <v>74</v>
      </c>
      <c r="C85" s="3338" t="s">
        <v>75</v>
      </c>
      <c r="D85" s="3362">
        <v>0</v>
      </c>
      <c r="E85" s="3363">
        <v>0</v>
      </c>
    </row>
    <row r="86" spans="2:5" ht="13.5" thickBot="1">
      <c r="B86" s="3352" t="s">
        <v>76</v>
      </c>
      <c r="C86" s="3353" t="s">
        <v>77</v>
      </c>
      <c r="D86" s="3366">
        <v>0</v>
      </c>
      <c r="E86" s="3367">
        <v>0</v>
      </c>
    </row>
    <row r="87" spans="2:5" ht="26.25" thickBot="1">
      <c r="B87" s="3354" t="s">
        <v>32</v>
      </c>
      <c r="C87" s="3355" t="s">
        <v>78</v>
      </c>
      <c r="D87" s="3356">
        <v>0</v>
      </c>
      <c r="E87" s="3357">
        <v>0</v>
      </c>
    </row>
    <row r="88" spans="2:5" ht="13.5" thickBot="1">
      <c r="B88" s="3334" t="s">
        <v>79</v>
      </c>
      <c r="C88" s="3335" t="s">
        <v>80</v>
      </c>
      <c r="D88" s="3336">
        <v>0</v>
      </c>
      <c r="E88" s="3347">
        <v>0</v>
      </c>
    </row>
    <row r="89" spans="2:5" ht="13.5" thickBot="1">
      <c r="B89" s="3334" t="s">
        <v>81</v>
      </c>
      <c r="C89" s="3335" t="s">
        <v>82</v>
      </c>
      <c r="D89" s="3336">
        <v>0</v>
      </c>
      <c r="E89" s="3347">
        <v>0</v>
      </c>
    </row>
    <row r="90" spans="2:5" ht="13.5" thickBot="1">
      <c r="B90" s="3334" t="s">
        <v>83</v>
      </c>
      <c r="C90" s="3335" t="s">
        <v>84</v>
      </c>
      <c r="D90" s="3336">
        <v>0</v>
      </c>
      <c r="E90" s="3359">
        <v>0</v>
      </c>
    </row>
    <row r="91" spans="2:5">
      <c r="B91" s="3334" t="s">
        <v>85</v>
      </c>
      <c r="C91" s="3335" t="s">
        <v>86</v>
      </c>
      <c r="D91" s="3379">
        <v>29965977.789999999</v>
      </c>
      <c r="E91" s="3402">
        <v>1</v>
      </c>
    </row>
    <row r="92" spans="2:5">
      <c r="B92" s="3337" t="s">
        <v>5</v>
      </c>
      <c r="C92" s="3338" t="s">
        <v>87</v>
      </c>
      <c r="D92" s="3406">
        <v>29965977.789999999</v>
      </c>
      <c r="E92" s="3407">
        <v>1</v>
      </c>
    </row>
    <row r="93" spans="2:5">
      <c r="B93" s="3337" t="s">
        <v>7</v>
      </c>
      <c r="C93" s="3338" t="s">
        <v>88</v>
      </c>
      <c r="D93" s="3406">
        <v>0</v>
      </c>
      <c r="E93" s="3407">
        <v>0</v>
      </c>
    </row>
    <row r="94" spans="2:5" ht="13.5" thickBot="1">
      <c r="B94" s="3339" t="s">
        <v>9</v>
      </c>
      <c r="C94" s="3340" t="s">
        <v>89</v>
      </c>
      <c r="D94" s="3368">
        <v>0</v>
      </c>
      <c r="E94" s="3369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9.xml><?xml version="1.0" encoding="utf-8"?>
<worksheet xmlns="http://schemas.openxmlformats.org/spreadsheetml/2006/main" xmlns:r="http://schemas.openxmlformats.org/officeDocument/2006/relationships">
  <dimension ref="A1:G94"/>
  <sheetViews>
    <sheetView topLeftCell="A49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8.140625" style="43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246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3303.49</v>
      </c>
      <c r="E9" s="23"/>
    </row>
    <row r="10" spans="2:5">
      <c r="B10" s="14" t="s">
        <v>5</v>
      </c>
      <c r="C10" s="93" t="s">
        <v>6</v>
      </c>
      <c r="D10" s="175">
        <v>3303.49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12" t="s">
        <v>9</v>
      </c>
      <c r="C12" s="113" t="s">
        <v>10</v>
      </c>
      <c r="D12" s="210"/>
      <c r="E12" s="232"/>
    </row>
    <row r="13" spans="2:5">
      <c r="B13" s="112" t="s">
        <v>11</v>
      </c>
      <c r="C13" s="113" t="s">
        <v>12</v>
      </c>
      <c r="D13" s="210"/>
      <c r="E13" s="232"/>
    </row>
    <row r="14" spans="2:5">
      <c r="B14" s="112" t="s">
        <v>13</v>
      </c>
      <c r="C14" s="113" t="s">
        <v>14</v>
      </c>
      <c r="D14" s="210"/>
      <c r="E14" s="232"/>
    </row>
    <row r="15" spans="2:5" ht="13.5" thickBot="1">
      <c r="B15" s="112" t="s">
        <v>15</v>
      </c>
      <c r="C15" s="113" t="s">
        <v>16</v>
      </c>
      <c r="D15" s="210"/>
      <c r="E15" s="232"/>
    </row>
    <row r="16" spans="2:5">
      <c r="B16" s="114" t="s">
        <v>17</v>
      </c>
      <c r="C16" s="115" t="s">
        <v>18</v>
      </c>
      <c r="D16" s="211"/>
      <c r="E16" s="110"/>
    </row>
    <row r="17" spans="2:7">
      <c r="B17" s="112" t="s">
        <v>5</v>
      </c>
      <c r="C17" s="113" t="s">
        <v>14</v>
      </c>
      <c r="D17" s="212"/>
      <c r="E17" s="233"/>
    </row>
    <row r="18" spans="2:7" ht="25.5">
      <c r="B18" s="112" t="s">
        <v>7</v>
      </c>
      <c r="C18" s="113" t="s">
        <v>19</v>
      </c>
      <c r="D18" s="210"/>
      <c r="E18" s="232"/>
    </row>
    <row r="19" spans="2:7" ht="13.5" thickBot="1">
      <c r="B19" s="116" t="s">
        <v>9</v>
      </c>
      <c r="C19" s="117" t="s">
        <v>20</v>
      </c>
      <c r="D19" s="213"/>
      <c r="E19" s="234"/>
    </row>
    <row r="20" spans="2:7" ht="13.5" thickBot="1">
      <c r="B20" s="6388" t="s">
        <v>21</v>
      </c>
      <c r="C20" s="6389"/>
      <c r="D20" s="214">
        <f>D9-D16</f>
        <v>3303.49</v>
      </c>
      <c r="E20" s="235"/>
      <c r="F20" s="167"/>
      <c r="G20" s="105"/>
    </row>
    <row r="21" spans="2:7" ht="13.5" thickBot="1">
      <c r="B21" s="118"/>
      <c r="C21" s="119"/>
      <c r="D21" s="120"/>
      <c r="E21" s="120"/>
      <c r="G21" s="105"/>
    </row>
    <row r="22" spans="2:7" ht="16.5" thickBot="1">
      <c r="B22" s="121"/>
      <c r="C22" s="122" t="s">
        <v>22</v>
      </c>
      <c r="D22" s="123"/>
      <c r="E22" s="124"/>
    </row>
    <row r="23" spans="2:7" ht="13.5" thickBot="1">
      <c r="B23" s="125"/>
      <c r="C23" s="126" t="s">
        <v>2</v>
      </c>
      <c r="D23" s="215" t="s">
        <v>131</v>
      </c>
      <c r="E23" s="216" t="s">
        <v>259</v>
      </c>
    </row>
    <row r="24" spans="2:7" ht="13.5" thickBot="1">
      <c r="B24" s="127" t="s">
        <v>23</v>
      </c>
      <c r="C24" s="128" t="s">
        <v>24</v>
      </c>
      <c r="D24" s="211">
        <v>2852.67</v>
      </c>
      <c r="E24" s="110">
        <f>D20</f>
        <v>3303.49</v>
      </c>
      <c r="F24" s="50"/>
    </row>
    <row r="25" spans="2:7">
      <c r="B25" s="127" t="s">
        <v>25</v>
      </c>
      <c r="C25" s="128" t="s">
        <v>26</v>
      </c>
      <c r="D25" s="211"/>
      <c r="E25" s="110">
        <v>-3707.95</v>
      </c>
    </row>
    <row r="26" spans="2:7">
      <c r="B26" s="129" t="s">
        <v>27</v>
      </c>
      <c r="C26" s="130" t="s">
        <v>28</v>
      </c>
      <c r="D26" s="217"/>
      <c r="E26" s="111"/>
    </row>
    <row r="27" spans="2:7">
      <c r="B27" s="131" t="s">
        <v>5</v>
      </c>
      <c r="C27" s="132" t="s">
        <v>29</v>
      </c>
      <c r="D27" s="210"/>
      <c r="E27" s="231"/>
      <c r="F27" s="32"/>
    </row>
    <row r="28" spans="2:7">
      <c r="B28" s="131" t="s">
        <v>7</v>
      </c>
      <c r="C28" s="132" t="s">
        <v>30</v>
      </c>
      <c r="D28" s="210"/>
      <c r="E28" s="231"/>
    </row>
    <row r="29" spans="2:7">
      <c r="B29" s="131" t="s">
        <v>9</v>
      </c>
      <c r="C29" s="132" t="s">
        <v>31</v>
      </c>
      <c r="D29" s="210"/>
      <c r="E29" s="231"/>
    </row>
    <row r="30" spans="2:7">
      <c r="B30" s="129" t="s">
        <v>32</v>
      </c>
      <c r="C30" s="133" t="s">
        <v>33</v>
      </c>
      <c r="D30" s="217"/>
      <c r="E30" s="111">
        <v>3707.95</v>
      </c>
    </row>
    <row r="31" spans="2:7">
      <c r="B31" s="131" t="s">
        <v>5</v>
      </c>
      <c r="C31" s="132" t="s">
        <v>34</v>
      </c>
      <c r="D31" s="210"/>
      <c r="E31" s="231">
        <v>3544.99</v>
      </c>
    </row>
    <row r="32" spans="2:7">
      <c r="B32" s="131" t="s">
        <v>7</v>
      </c>
      <c r="C32" s="132" t="s">
        <v>35</v>
      </c>
      <c r="D32" s="210"/>
      <c r="E32" s="231"/>
    </row>
    <row r="33" spans="2:6">
      <c r="B33" s="131" t="s">
        <v>9</v>
      </c>
      <c r="C33" s="132" t="s">
        <v>36</v>
      </c>
      <c r="D33" s="210"/>
      <c r="E33" s="231">
        <v>42.22</v>
      </c>
    </row>
    <row r="34" spans="2:6">
      <c r="B34" s="131" t="s">
        <v>11</v>
      </c>
      <c r="C34" s="132" t="s">
        <v>37</v>
      </c>
      <c r="D34" s="210"/>
      <c r="E34" s="231"/>
    </row>
    <row r="35" spans="2:6" ht="25.5">
      <c r="B35" s="131" t="s">
        <v>38</v>
      </c>
      <c r="C35" s="132" t="s">
        <v>39</v>
      </c>
      <c r="D35" s="210"/>
      <c r="E35" s="231">
        <v>120.74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/>
    </row>
    <row r="38" spans="2:6">
      <c r="B38" s="21" t="s">
        <v>44</v>
      </c>
      <c r="C38" s="22" t="s">
        <v>45</v>
      </c>
      <c r="D38" s="95">
        <v>450.82</v>
      </c>
      <c r="E38" s="23">
        <v>404.46</v>
      </c>
    </row>
    <row r="39" spans="2:6" ht="13.5" thickBot="1">
      <c r="B39" s="30" t="s">
        <v>46</v>
      </c>
      <c r="C39" s="31" t="s">
        <v>47</v>
      </c>
      <c r="D39" s="97">
        <v>3303.4900000000002</v>
      </c>
      <c r="E39" s="242">
        <f>E24+E25+E38</f>
        <v>0</v>
      </c>
      <c r="F39" s="99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>
        <v>22.6205</v>
      </c>
      <c r="E44" s="144">
        <v>22.620480000000001</v>
      </c>
    </row>
    <row r="45" spans="2:6" ht="13.5" thickBot="1">
      <c r="B45" s="41" t="s">
        <v>7</v>
      </c>
      <c r="C45" s="49" t="s">
        <v>52</v>
      </c>
      <c r="D45" s="143">
        <v>22.620480000000001</v>
      </c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>
        <v>126.11</v>
      </c>
      <c r="E47" s="150">
        <v>146.04</v>
      </c>
    </row>
    <row r="48" spans="2:6">
      <c r="B48" s="39" t="s">
        <v>7</v>
      </c>
      <c r="C48" s="48" t="s">
        <v>54</v>
      </c>
      <c r="D48" s="160">
        <v>123.33</v>
      </c>
      <c r="E48" s="154">
        <v>141.22999999999999</v>
      </c>
    </row>
    <row r="49" spans="2:5">
      <c r="B49" s="39" t="s">
        <v>9</v>
      </c>
      <c r="C49" s="48" t="s">
        <v>55</v>
      </c>
      <c r="D49" s="160">
        <v>147.38999999999999</v>
      </c>
      <c r="E49" s="154">
        <v>175.16</v>
      </c>
    </row>
    <row r="50" spans="2:5" ht="13.5" thickBot="1">
      <c r="B50" s="41" t="s">
        <v>11</v>
      </c>
      <c r="C50" s="49" t="s">
        <v>52</v>
      </c>
      <c r="D50" s="143">
        <v>146.04</v>
      </c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3384"/>
      <c r="C52" s="3385" t="s">
        <v>56</v>
      </c>
      <c r="D52" s="3386"/>
      <c r="E52" s="3376"/>
    </row>
    <row r="53" spans="2:5" ht="23.25" customHeight="1" thickBot="1">
      <c r="B53" s="6368" t="s">
        <v>57</v>
      </c>
      <c r="C53" s="6369"/>
      <c r="D53" s="3387" t="s">
        <v>58</v>
      </c>
      <c r="E53" s="3388" t="s">
        <v>59</v>
      </c>
    </row>
    <row r="54" spans="2:5" ht="13.5" thickBot="1">
      <c r="B54" s="3389" t="s">
        <v>27</v>
      </c>
      <c r="C54" s="3378" t="s">
        <v>60</v>
      </c>
      <c r="D54" s="3390">
        <v>0</v>
      </c>
      <c r="E54" s="3391">
        <v>0</v>
      </c>
    </row>
    <row r="55" spans="2:5" ht="25.5">
      <c r="B55" s="3392" t="s">
        <v>5</v>
      </c>
      <c r="C55" s="3393" t="s">
        <v>61</v>
      </c>
      <c r="D55" s="3404">
        <v>0</v>
      </c>
      <c r="E55" s="3405">
        <v>0</v>
      </c>
    </row>
    <row r="56" spans="2:5">
      <c r="B56" s="3380" t="s">
        <v>268</v>
      </c>
      <c r="C56" s="245" t="s">
        <v>269</v>
      </c>
      <c r="D56" s="3406">
        <v>0</v>
      </c>
      <c r="E56" s="3407">
        <v>0</v>
      </c>
    </row>
    <row r="57" spans="2:5">
      <c r="B57" s="246" t="s">
        <v>270</v>
      </c>
      <c r="C57" s="245" t="s">
        <v>271</v>
      </c>
      <c r="D57" s="3406">
        <v>0</v>
      </c>
      <c r="E57" s="3407">
        <v>0</v>
      </c>
    </row>
    <row r="58" spans="2:5">
      <c r="B58" s="246" t="s">
        <v>272</v>
      </c>
      <c r="C58" s="245" t="s">
        <v>273</v>
      </c>
      <c r="D58" s="247">
        <v>0</v>
      </c>
      <c r="E58" s="3407">
        <v>0</v>
      </c>
    </row>
    <row r="59" spans="2:5" ht="25.5">
      <c r="B59" s="3380" t="s">
        <v>7</v>
      </c>
      <c r="C59" s="3381" t="s">
        <v>62</v>
      </c>
      <c r="D59" s="3406">
        <v>0</v>
      </c>
      <c r="E59" s="3407">
        <v>0</v>
      </c>
    </row>
    <row r="60" spans="2:5">
      <c r="B60" s="3380" t="s">
        <v>9</v>
      </c>
      <c r="C60" s="3381" t="s">
        <v>63</v>
      </c>
      <c r="D60" s="3406">
        <v>0</v>
      </c>
      <c r="E60" s="3407">
        <v>0</v>
      </c>
    </row>
    <row r="61" spans="2:5" ht="24" customHeight="1">
      <c r="B61" s="3380" t="s">
        <v>274</v>
      </c>
      <c r="C61" s="3381" t="s">
        <v>275</v>
      </c>
      <c r="D61" s="3406">
        <v>0</v>
      </c>
      <c r="E61" s="3407">
        <v>0</v>
      </c>
    </row>
    <row r="62" spans="2:5">
      <c r="B62" s="3380" t="s">
        <v>276</v>
      </c>
      <c r="C62" s="3381" t="s">
        <v>16</v>
      </c>
      <c r="D62" s="3406">
        <v>0</v>
      </c>
      <c r="E62" s="3407">
        <v>0</v>
      </c>
    </row>
    <row r="63" spans="2:5">
      <c r="B63" s="3380" t="s">
        <v>11</v>
      </c>
      <c r="C63" s="3381" t="s">
        <v>64</v>
      </c>
      <c r="D63" s="3406">
        <v>0</v>
      </c>
      <c r="E63" s="3407">
        <v>0</v>
      </c>
    </row>
    <row r="64" spans="2:5">
      <c r="B64" s="3380" t="s">
        <v>13</v>
      </c>
      <c r="C64" s="3381" t="s">
        <v>275</v>
      </c>
      <c r="D64" s="3406">
        <v>0</v>
      </c>
      <c r="E64" s="3407">
        <v>0</v>
      </c>
    </row>
    <row r="65" spans="2:5">
      <c r="B65" s="3380" t="s">
        <v>15</v>
      </c>
      <c r="C65" s="3381" t="s">
        <v>16</v>
      </c>
      <c r="D65" s="3406">
        <v>0</v>
      </c>
      <c r="E65" s="3407">
        <v>0</v>
      </c>
    </row>
    <row r="66" spans="2:5">
      <c r="B66" s="3380" t="s">
        <v>38</v>
      </c>
      <c r="C66" s="3381" t="s">
        <v>65</v>
      </c>
      <c r="D66" s="3406">
        <v>0</v>
      </c>
      <c r="E66" s="3407">
        <v>0</v>
      </c>
    </row>
    <row r="67" spans="2:5">
      <c r="B67" s="3394" t="s">
        <v>40</v>
      </c>
      <c r="C67" s="3395" t="s">
        <v>66</v>
      </c>
      <c r="D67" s="3408">
        <v>0</v>
      </c>
      <c r="E67" s="3407">
        <v>0</v>
      </c>
    </row>
    <row r="68" spans="2:5">
      <c r="B68" s="3394" t="s">
        <v>277</v>
      </c>
      <c r="C68" s="3395" t="s">
        <v>278</v>
      </c>
      <c r="D68" s="3408">
        <v>0</v>
      </c>
      <c r="E68" s="3407">
        <v>0</v>
      </c>
    </row>
    <row r="69" spans="2:5">
      <c r="B69" s="3394" t="s">
        <v>279</v>
      </c>
      <c r="C69" s="3395" t="s">
        <v>280</v>
      </c>
      <c r="D69" s="3408">
        <v>0</v>
      </c>
      <c r="E69" s="3409">
        <v>0</v>
      </c>
    </row>
    <row r="70" spans="2:5">
      <c r="B70" s="3394" t="s">
        <v>281</v>
      </c>
      <c r="C70" s="3395" t="s">
        <v>282</v>
      </c>
      <c r="D70" s="3408">
        <v>0</v>
      </c>
      <c r="E70" s="3409">
        <v>0</v>
      </c>
    </row>
    <row r="71" spans="2:5">
      <c r="B71" s="3394" t="s">
        <v>283</v>
      </c>
      <c r="C71" s="3395" t="s">
        <v>284</v>
      </c>
      <c r="D71" s="3408">
        <v>0</v>
      </c>
      <c r="E71" s="3409">
        <v>0</v>
      </c>
    </row>
    <row r="72" spans="2:5" ht="25.5">
      <c r="B72" s="3394" t="s">
        <v>42</v>
      </c>
      <c r="C72" s="3395" t="s">
        <v>67</v>
      </c>
      <c r="D72" s="3408">
        <v>0</v>
      </c>
      <c r="E72" s="3409">
        <v>0</v>
      </c>
    </row>
    <row r="73" spans="2:5">
      <c r="B73" s="3394" t="s">
        <v>285</v>
      </c>
      <c r="C73" s="3395" t="s">
        <v>286</v>
      </c>
      <c r="D73" s="3408">
        <v>0</v>
      </c>
      <c r="E73" s="3409">
        <v>0</v>
      </c>
    </row>
    <row r="74" spans="2:5">
      <c r="B74" s="3394" t="s">
        <v>287</v>
      </c>
      <c r="C74" s="3395" t="s">
        <v>288</v>
      </c>
      <c r="D74" s="3408">
        <v>0</v>
      </c>
      <c r="E74" s="3409">
        <v>0</v>
      </c>
    </row>
    <row r="75" spans="2:5">
      <c r="B75" s="3394" t="s">
        <v>289</v>
      </c>
      <c r="C75" s="3395" t="s">
        <v>290</v>
      </c>
      <c r="D75" s="3406">
        <v>0</v>
      </c>
      <c r="E75" s="3409">
        <v>0</v>
      </c>
    </row>
    <row r="76" spans="2:5">
      <c r="B76" s="3394" t="s">
        <v>291</v>
      </c>
      <c r="C76" s="3395" t="s">
        <v>292</v>
      </c>
      <c r="D76" s="3408">
        <v>0</v>
      </c>
      <c r="E76" s="3409">
        <v>0</v>
      </c>
    </row>
    <row r="77" spans="2:5">
      <c r="B77" s="3394" t="s">
        <v>293</v>
      </c>
      <c r="C77" s="3395" t="s">
        <v>294</v>
      </c>
      <c r="D77" s="3408">
        <v>0</v>
      </c>
      <c r="E77" s="3409">
        <v>0</v>
      </c>
    </row>
    <row r="78" spans="2:5">
      <c r="B78" s="3394" t="s">
        <v>68</v>
      </c>
      <c r="C78" s="3395" t="s">
        <v>69</v>
      </c>
      <c r="D78" s="3408">
        <v>0</v>
      </c>
      <c r="E78" s="3409">
        <v>0</v>
      </c>
    </row>
    <row r="79" spans="2:5">
      <c r="B79" s="3380" t="s">
        <v>70</v>
      </c>
      <c r="C79" s="3381" t="s">
        <v>71</v>
      </c>
      <c r="D79" s="3406">
        <v>0</v>
      </c>
      <c r="E79" s="3407">
        <v>0</v>
      </c>
    </row>
    <row r="80" spans="2:5">
      <c r="B80" s="3380" t="s">
        <v>295</v>
      </c>
      <c r="C80" s="3381" t="s">
        <v>296</v>
      </c>
      <c r="D80" s="3406">
        <v>0</v>
      </c>
      <c r="E80" s="3407">
        <v>0</v>
      </c>
    </row>
    <row r="81" spans="2:5">
      <c r="B81" s="3380" t="s">
        <v>297</v>
      </c>
      <c r="C81" s="3381" t="s">
        <v>298</v>
      </c>
      <c r="D81" s="3406">
        <v>0</v>
      </c>
      <c r="E81" s="3407">
        <v>0</v>
      </c>
    </row>
    <row r="82" spans="2:5">
      <c r="B82" s="3380" t="s">
        <v>299</v>
      </c>
      <c r="C82" s="3381" t="s">
        <v>300</v>
      </c>
      <c r="D82" s="3406">
        <v>0</v>
      </c>
      <c r="E82" s="3407">
        <v>0</v>
      </c>
    </row>
    <row r="83" spans="2:5">
      <c r="B83" s="3380" t="s">
        <v>301</v>
      </c>
      <c r="C83" s="3381" t="s">
        <v>302</v>
      </c>
      <c r="D83" s="3406">
        <v>0</v>
      </c>
      <c r="E83" s="3407">
        <v>0</v>
      </c>
    </row>
    <row r="84" spans="2:5">
      <c r="B84" s="3380" t="s">
        <v>72</v>
      </c>
      <c r="C84" s="3381" t="s">
        <v>73</v>
      </c>
      <c r="D84" s="3406">
        <v>0</v>
      </c>
      <c r="E84" s="3407">
        <v>0</v>
      </c>
    </row>
    <row r="85" spans="2:5">
      <c r="B85" s="3380" t="s">
        <v>74</v>
      </c>
      <c r="C85" s="3381" t="s">
        <v>75</v>
      </c>
      <c r="D85" s="3406">
        <v>0</v>
      </c>
      <c r="E85" s="3407">
        <v>0</v>
      </c>
    </row>
    <row r="86" spans="2:5" ht="13.5" thickBot="1">
      <c r="B86" s="3396" t="s">
        <v>76</v>
      </c>
      <c r="C86" s="3397" t="s">
        <v>77</v>
      </c>
      <c r="D86" s="3410">
        <v>0</v>
      </c>
      <c r="E86" s="3411">
        <v>0</v>
      </c>
    </row>
    <row r="87" spans="2:5" ht="26.25" thickBot="1">
      <c r="B87" s="3398" t="s">
        <v>32</v>
      </c>
      <c r="C87" s="3399" t="s">
        <v>78</v>
      </c>
      <c r="D87" s="3400">
        <v>0</v>
      </c>
      <c r="E87" s="3401">
        <v>0</v>
      </c>
    </row>
    <row r="88" spans="2:5" ht="13.5" thickBot="1">
      <c r="B88" s="3377" t="s">
        <v>79</v>
      </c>
      <c r="C88" s="3378" t="s">
        <v>80</v>
      </c>
      <c r="D88" s="3379">
        <v>0</v>
      </c>
      <c r="E88" s="3391">
        <v>0</v>
      </c>
    </row>
    <row r="89" spans="2:5" ht="13.5" thickBot="1">
      <c r="B89" s="3377" t="s">
        <v>81</v>
      </c>
      <c r="C89" s="3378" t="s">
        <v>82</v>
      </c>
      <c r="D89" s="3379">
        <v>0</v>
      </c>
      <c r="E89" s="3391">
        <v>0</v>
      </c>
    </row>
    <row r="90" spans="2:5" ht="13.5" thickBot="1">
      <c r="B90" s="3377" t="s">
        <v>83</v>
      </c>
      <c r="C90" s="3378" t="s">
        <v>84</v>
      </c>
      <c r="D90" s="3379">
        <v>0</v>
      </c>
      <c r="E90" s="3403">
        <v>0</v>
      </c>
    </row>
    <row r="91" spans="2:5">
      <c r="B91" s="3377" t="s">
        <v>85</v>
      </c>
      <c r="C91" s="3378" t="s">
        <v>86</v>
      </c>
      <c r="D91" s="3379">
        <v>0</v>
      </c>
      <c r="E91" s="3402">
        <v>0</v>
      </c>
    </row>
    <row r="92" spans="2:5">
      <c r="B92" s="3380" t="s">
        <v>5</v>
      </c>
      <c r="C92" s="3381" t="s">
        <v>87</v>
      </c>
      <c r="D92" s="3406">
        <v>0</v>
      </c>
      <c r="E92" s="3407">
        <v>0</v>
      </c>
    </row>
    <row r="93" spans="2:5">
      <c r="B93" s="3380" t="s">
        <v>7</v>
      </c>
      <c r="C93" s="3381" t="s">
        <v>88</v>
      </c>
      <c r="D93" s="3406">
        <v>0</v>
      </c>
      <c r="E93" s="3407">
        <v>0</v>
      </c>
    </row>
    <row r="94" spans="2:5" ht="13.5" thickBot="1">
      <c r="B94" s="3382" t="s">
        <v>9</v>
      </c>
      <c r="C94" s="3383" t="s">
        <v>89</v>
      </c>
      <c r="D94" s="3412">
        <v>0</v>
      </c>
      <c r="E94" s="3413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94"/>
  <sheetViews>
    <sheetView topLeftCell="A64" zoomScaleNormal="100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42578125" customWidth="1"/>
    <col min="7" max="7" width="13.42578125" bestFit="1" customWidth="1"/>
    <col min="8" max="8" width="13.140625" customWidth="1"/>
    <col min="9" max="9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113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21646913.030000001</v>
      </c>
      <c r="E9" s="23">
        <f>E10+E11+E12+E13</f>
        <v>26061540.140000001</v>
      </c>
    </row>
    <row r="10" spans="2:5">
      <c r="B10" s="14" t="s">
        <v>5</v>
      </c>
      <c r="C10" s="93" t="s">
        <v>6</v>
      </c>
      <c r="D10" s="175">
        <f>21164359.57+404277.91</f>
        <v>21568637.48</v>
      </c>
      <c r="E10" s="226">
        <f>25236060.85+618333.48</f>
        <v>25854394.330000002</v>
      </c>
    </row>
    <row r="11" spans="2:5">
      <c r="B11" s="14" t="s">
        <v>7</v>
      </c>
      <c r="C11" s="93" t="s">
        <v>8</v>
      </c>
      <c r="D11" s="175">
        <v>0.69</v>
      </c>
      <c r="E11" s="226">
        <v>0.63</v>
      </c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>
        <f>D14</f>
        <v>78274.86</v>
      </c>
      <c r="E13" s="226">
        <f>E14</f>
        <v>207145.18</v>
      </c>
    </row>
    <row r="14" spans="2:5">
      <c r="B14" s="14" t="s">
        <v>13</v>
      </c>
      <c r="C14" s="93" t="s">
        <v>14</v>
      </c>
      <c r="D14" s="175">
        <v>78274.86</v>
      </c>
      <c r="E14" s="226">
        <v>207145.18</v>
      </c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>
        <f>D17+D18+D19</f>
        <v>27095.82</v>
      </c>
      <c r="E16" s="23">
        <f>E17+E18+E19</f>
        <v>32170.66</v>
      </c>
    </row>
    <row r="17" spans="2:9">
      <c r="B17" s="14" t="s">
        <v>5</v>
      </c>
      <c r="C17" s="93" t="s">
        <v>14</v>
      </c>
      <c r="D17" s="176">
        <v>27095.82</v>
      </c>
      <c r="E17" s="227">
        <v>32170.66</v>
      </c>
    </row>
    <row r="18" spans="2:9" ht="25.5">
      <c r="B18" s="14" t="s">
        <v>7</v>
      </c>
      <c r="C18" s="93" t="s">
        <v>19</v>
      </c>
      <c r="D18" s="175"/>
      <c r="E18" s="226"/>
    </row>
    <row r="19" spans="2:9" ht="13.5" thickBot="1">
      <c r="B19" s="16" t="s">
        <v>9</v>
      </c>
      <c r="C19" s="94" t="s">
        <v>20</v>
      </c>
      <c r="D19" s="177"/>
      <c r="E19" s="228"/>
    </row>
    <row r="20" spans="2:9" ht="13.5" thickBot="1">
      <c r="B20" s="6366" t="s">
        <v>21</v>
      </c>
      <c r="C20" s="6367"/>
      <c r="D20" s="178">
        <f>D9-D16</f>
        <v>21619817.210000001</v>
      </c>
      <c r="E20" s="229">
        <f>E9-E16</f>
        <v>26029369.48</v>
      </c>
      <c r="F20" s="168"/>
      <c r="G20" s="105"/>
    </row>
    <row r="21" spans="2:9" ht="13.5" thickBot="1">
      <c r="B21" s="3"/>
      <c r="C21" s="17"/>
      <c r="D21" s="18"/>
      <c r="E21" s="18"/>
      <c r="G21" s="105"/>
    </row>
    <row r="22" spans="2:9" ht="16.5" thickBot="1">
      <c r="B22" s="4"/>
      <c r="C22" s="5" t="s">
        <v>22</v>
      </c>
      <c r="D22" s="19"/>
      <c r="E22" s="20"/>
    </row>
    <row r="23" spans="2:9" ht="13.5" thickBot="1">
      <c r="B23" s="8"/>
      <c r="C23" s="9" t="s">
        <v>2</v>
      </c>
      <c r="D23" s="10" t="s">
        <v>131</v>
      </c>
      <c r="E23" s="45" t="s">
        <v>259</v>
      </c>
    </row>
    <row r="24" spans="2:9" ht="13.5" thickBot="1">
      <c r="B24" s="21" t="s">
        <v>23</v>
      </c>
      <c r="C24" s="22" t="s">
        <v>24</v>
      </c>
      <c r="D24" s="88">
        <v>15972818.780000001</v>
      </c>
      <c r="E24" s="23">
        <f>D20</f>
        <v>21619817.210000001</v>
      </c>
      <c r="I24" s="236"/>
    </row>
    <row r="25" spans="2:9">
      <c r="B25" s="21" t="s">
        <v>25</v>
      </c>
      <c r="C25" s="22" t="s">
        <v>26</v>
      </c>
      <c r="D25" s="88">
        <v>4571051.7300000014</v>
      </c>
      <c r="E25" s="110">
        <v>4757747.7300000004</v>
      </c>
      <c r="F25" s="105"/>
      <c r="G25" s="105"/>
      <c r="H25" s="105"/>
      <c r="I25" s="147"/>
    </row>
    <row r="26" spans="2:9">
      <c r="B26" s="24" t="s">
        <v>27</v>
      </c>
      <c r="C26" s="25" t="s">
        <v>28</v>
      </c>
      <c r="D26" s="89">
        <v>10826151.030000001</v>
      </c>
      <c r="E26" s="111">
        <v>12335550.760000002</v>
      </c>
      <c r="F26" s="105"/>
      <c r="G26" s="105"/>
      <c r="H26" s="105"/>
      <c r="I26" s="147"/>
    </row>
    <row r="27" spans="2:9">
      <c r="B27" s="26" t="s">
        <v>5</v>
      </c>
      <c r="C27" s="15" t="s">
        <v>29</v>
      </c>
      <c r="D27" s="195">
        <v>6619084.3100000005</v>
      </c>
      <c r="E27" s="231">
        <v>8314766.0999999996</v>
      </c>
      <c r="F27" s="105"/>
      <c r="G27" s="105"/>
      <c r="H27" s="105"/>
      <c r="I27" s="147"/>
    </row>
    <row r="28" spans="2:9">
      <c r="B28" s="26" t="s">
        <v>7</v>
      </c>
      <c r="C28" s="15" t="s">
        <v>30</v>
      </c>
      <c r="D28" s="195"/>
      <c r="E28" s="231"/>
      <c r="F28" s="105"/>
      <c r="G28" s="105"/>
      <c r="H28" s="105"/>
      <c r="I28" s="147"/>
    </row>
    <row r="29" spans="2:9">
      <c r="B29" s="26" t="s">
        <v>9</v>
      </c>
      <c r="C29" s="15" t="s">
        <v>31</v>
      </c>
      <c r="D29" s="195">
        <v>4207066.72</v>
      </c>
      <c r="E29" s="231">
        <v>4020784.66</v>
      </c>
      <c r="F29" s="105"/>
      <c r="G29" s="105"/>
      <c r="H29" s="105"/>
      <c r="I29" s="147"/>
    </row>
    <row r="30" spans="2:9">
      <c r="B30" s="24" t="s">
        <v>32</v>
      </c>
      <c r="C30" s="27" t="s">
        <v>33</v>
      </c>
      <c r="D30" s="89">
        <v>6255099.2999999998</v>
      </c>
      <c r="E30" s="111">
        <v>7577803.0300000003</v>
      </c>
      <c r="F30" s="105"/>
      <c r="G30" s="105"/>
      <c r="H30" s="105"/>
      <c r="I30" s="147"/>
    </row>
    <row r="31" spans="2:9">
      <c r="B31" s="26" t="s">
        <v>5</v>
      </c>
      <c r="C31" s="15" t="s">
        <v>34</v>
      </c>
      <c r="D31" s="195">
        <v>3197309.13</v>
      </c>
      <c r="E31" s="231">
        <v>3120733.94</v>
      </c>
      <c r="F31" s="105"/>
      <c r="G31" s="105"/>
      <c r="H31" s="105"/>
      <c r="I31" s="147"/>
    </row>
    <row r="32" spans="2:9">
      <c r="B32" s="26" t="s">
        <v>7</v>
      </c>
      <c r="C32" s="15" t="s">
        <v>35</v>
      </c>
      <c r="D32" s="195"/>
      <c r="E32" s="231"/>
      <c r="F32" s="105"/>
      <c r="G32" s="105"/>
      <c r="H32" s="105"/>
      <c r="I32" s="147"/>
    </row>
    <row r="33" spans="2:9">
      <c r="B33" s="26" t="s">
        <v>9</v>
      </c>
      <c r="C33" s="15" t="s">
        <v>36</v>
      </c>
      <c r="D33" s="195">
        <v>813584.03999999992</v>
      </c>
      <c r="E33" s="231">
        <v>766482.22</v>
      </c>
      <c r="F33" s="105"/>
      <c r="G33" s="105"/>
      <c r="H33" s="105"/>
      <c r="I33" s="147"/>
    </row>
    <row r="34" spans="2:9">
      <c r="B34" s="26" t="s">
        <v>11</v>
      </c>
      <c r="C34" s="15" t="s">
        <v>37</v>
      </c>
      <c r="D34" s="195"/>
      <c r="E34" s="231"/>
      <c r="F34" s="105"/>
      <c r="G34" s="105"/>
      <c r="H34" s="105"/>
      <c r="I34" s="147"/>
    </row>
    <row r="35" spans="2:9" ht="25.5">
      <c r="B35" s="26" t="s">
        <v>38</v>
      </c>
      <c r="C35" s="15" t="s">
        <v>39</v>
      </c>
      <c r="D35" s="195"/>
      <c r="E35" s="231"/>
      <c r="F35" s="105"/>
      <c r="G35" s="105"/>
      <c r="H35" s="105"/>
      <c r="I35" s="147"/>
    </row>
    <row r="36" spans="2:9">
      <c r="B36" s="26" t="s">
        <v>40</v>
      </c>
      <c r="C36" s="15" t="s">
        <v>41</v>
      </c>
      <c r="D36" s="195"/>
      <c r="E36" s="231"/>
      <c r="F36" s="105"/>
      <c r="G36" s="105"/>
      <c r="H36" s="105"/>
      <c r="I36" s="147"/>
    </row>
    <row r="37" spans="2:9" ht="13.5" thickBot="1">
      <c r="B37" s="28" t="s">
        <v>42</v>
      </c>
      <c r="C37" s="29" t="s">
        <v>43</v>
      </c>
      <c r="D37" s="195">
        <v>2244206.13</v>
      </c>
      <c r="E37" s="231">
        <v>3690586.87</v>
      </c>
      <c r="F37" s="105"/>
      <c r="G37" s="105"/>
      <c r="H37" s="105"/>
      <c r="I37" s="147"/>
    </row>
    <row r="38" spans="2:9">
      <c r="B38" s="21" t="s">
        <v>44</v>
      </c>
      <c r="C38" s="22" t="s">
        <v>45</v>
      </c>
      <c r="D38" s="88">
        <v>1075946.7</v>
      </c>
      <c r="E38" s="23">
        <v>-348195.46</v>
      </c>
    </row>
    <row r="39" spans="2:9" ht="13.5" thickBot="1">
      <c r="B39" s="30" t="s">
        <v>46</v>
      </c>
      <c r="C39" s="31" t="s">
        <v>47</v>
      </c>
      <c r="D39" s="90">
        <v>21619817.210000001</v>
      </c>
      <c r="E39" s="242">
        <f>E24+E25+E38</f>
        <v>26029369.48</v>
      </c>
      <c r="F39" s="105"/>
    </row>
    <row r="40" spans="2:9" ht="13.5" thickBot="1">
      <c r="B40" s="32"/>
      <c r="C40" s="33"/>
      <c r="D40" s="153"/>
      <c r="E40" s="153"/>
    </row>
    <row r="41" spans="2:9" ht="16.5" thickBot="1">
      <c r="B41" s="4"/>
      <c r="C41" s="34" t="s">
        <v>48</v>
      </c>
      <c r="D41" s="6"/>
      <c r="E41" s="7"/>
    </row>
    <row r="42" spans="2:9" ht="13.5" thickBot="1">
      <c r="B42" s="8"/>
      <c r="C42" s="35" t="s">
        <v>49</v>
      </c>
      <c r="D42" s="10" t="s">
        <v>131</v>
      </c>
      <c r="E42" s="45" t="s">
        <v>259</v>
      </c>
    </row>
    <row r="43" spans="2:9">
      <c r="B43" s="36" t="s">
        <v>27</v>
      </c>
      <c r="C43" s="47" t="s">
        <v>50</v>
      </c>
      <c r="D43" s="38"/>
      <c r="E43" s="44"/>
    </row>
    <row r="44" spans="2:9">
      <c r="B44" s="39" t="s">
        <v>5</v>
      </c>
      <c r="C44" s="48" t="s">
        <v>51</v>
      </c>
      <c r="D44" s="196">
        <v>1432790.8096</v>
      </c>
      <c r="E44" s="144">
        <v>1818432.3367999999</v>
      </c>
      <c r="H44" s="92"/>
    </row>
    <row r="45" spans="2:9" ht="13.5" thickBot="1">
      <c r="B45" s="41" t="s">
        <v>7</v>
      </c>
      <c r="C45" s="49" t="s">
        <v>52</v>
      </c>
      <c r="D45" s="197">
        <v>1818432.3367999999</v>
      </c>
      <c r="E45" s="148">
        <v>2217390.1268000002</v>
      </c>
    </row>
    <row r="46" spans="2:9">
      <c r="B46" s="36" t="s">
        <v>32</v>
      </c>
      <c r="C46" s="47" t="s">
        <v>53</v>
      </c>
      <c r="D46" s="198"/>
      <c r="E46" s="149"/>
    </row>
    <row r="47" spans="2:9">
      <c r="B47" s="39" t="s">
        <v>5</v>
      </c>
      <c r="C47" s="48" t="s">
        <v>51</v>
      </c>
      <c r="D47" s="199">
        <v>11.148</v>
      </c>
      <c r="E47" s="150">
        <v>11.8892613007782</v>
      </c>
    </row>
    <row r="48" spans="2:9">
      <c r="B48" s="39" t="s">
        <v>7</v>
      </c>
      <c r="C48" s="48" t="s">
        <v>54</v>
      </c>
      <c r="D48" s="199">
        <v>10.945</v>
      </c>
      <c r="E48" s="154">
        <v>11.5604</v>
      </c>
    </row>
    <row r="49" spans="2:8">
      <c r="B49" s="39" t="s">
        <v>9</v>
      </c>
      <c r="C49" s="48" t="s">
        <v>55</v>
      </c>
      <c r="D49" s="199">
        <v>11.930400000000001</v>
      </c>
      <c r="E49" s="154">
        <v>12.0785</v>
      </c>
    </row>
    <row r="50" spans="2:8" ht="13.5" thickBot="1">
      <c r="B50" s="41" t="s">
        <v>11</v>
      </c>
      <c r="C50" s="49" t="s">
        <v>52</v>
      </c>
      <c r="D50" s="200">
        <v>11.8892613007782</v>
      </c>
      <c r="E50" s="152">
        <v>11.7387414895564</v>
      </c>
      <c r="H50" s="92"/>
    </row>
    <row r="51" spans="2:8" ht="13.5" thickBot="1">
      <c r="B51" s="32"/>
      <c r="C51" s="33"/>
      <c r="D51" s="153"/>
      <c r="E51" s="153"/>
    </row>
    <row r="52" spans="2:8" ht="16.5" thickBot="1">
      <c r="B52" s="610"/>
      <c r="C52" s="611" t="s">
        <v>56</v>
      </c>
      <c r="D52" s="612"/>
      <c r="E52" s="602"/>
    </row>
    <row r="53" spans="2:8" ht="23.25" customHeight="1" thickBot="1">
      <c r="B53" s="6368" t="s">
        <v>57</v>
      </c>
      <c r="C53" s="6369"/>
      <c r="D53" s="613" t="s">
        <v>58</v>
      </c>
      <c r="E53" s="614" t="s">
        <v>59</v>
      </c>
    </row>
    <row r="54" spans="2:8" ht="13.5" thickBot="1">
      <c r="B54" s="615" t="s">
        <v>27</v>
      </c>
      <c r="C54" s="604" t="s">
        <v>60</v>
      </c>
      <c r="D54" s="639">
        <v>25854394.330000002</v>
      </c>
      <c r="E54" s="640">
        <v>0.9932777799272301</v>
      </c>
    </row>
    <row r="55" spans="2:8" ht="25.5">
      <c r="B55" s="616" t="s">
        <v>5</v>
      </c>
      <c r="C55" s="617" t="s">
        <v>61</v>
      </c>
      <c r="D55" s="629">
        <v>0</v>
      </c>
      <c r="E55" s="630">
        <v>0</v>
      </c>
    </row>
    <row r="56" spans="2:8">
      <c r="B56" s="606" t="s">
        <v>268</v>
      </c>
      <c r="C56" s="245" t="s">
        <v>269</v>
      </c>
      <c r="D56" s="631">
        <v>0</v>
      </c>
      <c r="E56" s="632">
        <v>0</v>
      </c>
    </row>
    <row r="57" spans="2:8">
      <c r="B57" s="246" t="s">
        <v>270</v>
      </c>
      <c r="C57" s="245" t="s">
        <v>271</v>
      </c>
      <c r="D57" s="631">
        <v>0</v>
      </c>
      <c r="E57" s="632">
        <v>0</v>
      </c>
    </row>
    <row r="58" spans="2:8">
      <c r="B58" s="246" t="s">
        <v>272</v>
      </c>
      <c r="C58" s="245" t="s">
        <v>273</v>
      </c>
      <c r="D58" s="247">
        <v>0</v>
      </c>
      <c r="E58" s="632">
        <v>0</v>
      </c>
    </row>
    <row r="59" spans="2:8" ht="25.5">
      <c r="B59" s="606" t="s">
        <v>7</v>
      </c>
      <c r="C59" s="607" t="s">
        <v>62</v>
      </c>
      <c r="D59" s="631">
        <v>0</v>
      </c>
      <c r="E59" s="632">
        <v>0</v>
      </c>
    </row>
    <row r="60" spans="2:8">
      <c r="B60" s="606" t="s">
        <v>9</v>
      </c>
      <c r="C60" s="607" t="s">
        <v>63</v>
      </c>
      <c r="D60" s="631">
        <v>0</v>
      </c>
      <c r="E60" s="632">
        <v>0</v>
      </c>
    </row>
    <row r="61" spans="2:8" ht="24" customHeight="1">
      <c r="B61" s="606" t="s">
        <v>274</v>
      </c>
      <c r="C61" s="607" t="s">
        <v>275</v>
      </c>
      <c r="D61" s="631">
        <v>0</v>
      </c>
      <c r="E61" s="632">
        <v>0</v>
      </c>
    </row>
    <row r="62" spans="2:8">
      <c r="B62" s="606" t="s">
        <v>276</v>
      </c>
      <c r="C62" s="607" t="s">
        <v>16</v>
      </c>
      <c r="D62" s="631">
        <v>0</v>
      </c>
      <c r="E62" s="632">
        <v>0</v>
      </c>
    </row>
    <row r="63" spans="2:8">
      <c r="B63" s="606" t="s">
        <v>11</v>
      </c>
      <c r="C63" s="607" t="s">
        <v>64</v>
      </c>
      <c r="D63" s="631">
        <v>0</v>
      </c>
      <c r="E63" s="632">
        <v>0</v>
      </c>
    </row>
    <row r="64" spans="2:8">
      <c r="B64" s="606" t="s">
        <v>13</v>
      </c>
      <c r="C64" s="607" t="s">
        <v>275</v>
      </c>
      <c r="D64" s="631">
        <v>0</v>
      </c>
      <c r="E64" s="632">
        <v>0</v>
      </c>
    </row>
    <row r="65" spans="2:5">
      <c r="B65" s="606" t="s">
        <v>15</v>
      </c>
      <c r="C65" s="607" t="s">
        <v>16</v>
      </c>
      <c r="D65" s="631">
        <v>0</v>
      </c>
      <c r="E65" s="632">
        <v>0</v>
      </c>
    </row>
    <row r="66" spans="2:5">
      <c r="B66" s="606" t="s">
        <v>38</v>
      </c>
      <c r="C66" s="607" t="s">
        <v>65</v>
      </c>
      <c r="D66" s="631">
        <v>0</v>
      </c>
      <c r="E66" s="632">
        <v>0</v>
      </c>
    </row>
    <row r="67" spans="2:5">
      <c r="B67" s="618" t="s">
        <v>40</v>
      </c>
      <c r="C67" s="619" t="s">
        <v>66</v>
      </c>
      <c r="D67" s="641">
        <v>25236060.850000001</v>
      </c>
      <c r="E67" s="642">
        <v>0.96952255679456434</v>
      </c>
    </row>
    <row r="68" spans="2:5">
      <c r="B68" s="618" t="s">
        <v>277</v>
      </c>
      <c r="C68" s="619" t="s">
        <v>278</v>
      </c>
      <c r="D68" s="643">
        <v>25236060.850000001</v>
      </c>
      <c r="E68" s="644">
        <v>0.96952255679456434</v>
      </c>
    </row>
    <row r="69" spans="2:5">
      <c r="B69" s="618" t="s">
        <v>279</v>
      </c>
      <c r="C69" s="619" t="s">
        <v>280</v>
      </c>
      <c r="D69" s="633">
        <v>0</v>
      </c>
      <c r="E69" s="634">
        <v>0</v>
      </c>
    </row>
    <row r="70" spans="2:5">
      <c r="B70" s="618" t="s">
        <v>281</v>
      </c>
      <c r="C70" s="619" t="s">
        <v>282</v>
      </c>
      <c r="D70" s="633">
        <v>0</v>
      </c>
      <c r="E70" s="634">
        <v>0</v>
      </c>
    </row>
    <row r="71" spans="2:5">
      <c r="B71" s="618" t="s">
        <v>283</v>
      </c>
      <c r="C71" s="619" t="s">
        <v>284</v>
      </c>
      <c r="D71" s="633">
        <v>0</v>
      </c>
      <c r="E71" s="634">
        <v>0</v>
      </c>
    </row>
    <row r="72" spans="2:5" ht="25.5">
      <c r="B72" s="618" t="s">
        <v>42</v>
      </c>
      <c r="C72" s="619" t="s">
        <v>67</v>
      </c>
      <c r="D72" s="633">
        <v>0</v>
      </c>
      <c r="E72" s="634">
        <v>0</v>
      </c>
    </row>
    <row r="73" spans="2:5">
      <c r="B73" s="618" t="s">
        <v>285</v>
      </c>
      <c r="C73" s="619" t="s">
        <v>286</v>
      </c>
      <c r="D73" s="633">
        <v>0</v>
      </c>
      <c r="E73" s="634">
        <v>0</v>
      </c>
    </row>
    <row r="74" spans="2:5">
      <c r="B74" s="618" t="s">
        <v>287</v>
      </c>
      <c r="C74" s="619" t="s">
        <v>288</v>
      </c>
      <c r="D74" s="633">
        <v>0</v>
      </c>
      <c r="E74" s="634">
        <v>0</v>
      </c>
    </row>
    <row r="75" spans="2:5">
      <c r="B75" s="618" t="s">
        <v>289</v>
      </c>
      <c r="C75" s="619" t="s">
        <v>290</v>
      </c>
      <c r="D75" s="631">
        <v>0</v>
      </c>
      <c r="E75" s="634">
        <v>0</v>
      </c>
    </row>
    <row r="76" spans="2:5">
      <c r="B76" s="618" t="s">
        <v>291</v>
      </c>
      <c r="C76" s="619" t="s">
        <v>292</v>
      </c>
      <c r="D76" s="633">
        <v>0</v>
      </c>
      <c r="E76" s="634">
        <v>0</v>
      </c>
    </row>
    <row r="77" spans="2:5">
      <c r="B77" s="618" t="s">
        <v>293</v>
      </c>
      <c r="C77" s="619" t="s">
        <v>294</v>
      </c>
      <c r="D77" s="633">
        <v>0</v>
      </c>
      <c r="E77" s="634">
        <v>0</v>
      </c>
    </row>
    <row r="78" spans="2:5">
      <c r="B78" s="618" t="s">
        <v>68</v>
      </c>
      <c r="C78" s="619" t="s">
        <v>69</v>
      </c>
      <c r="D78" s="633">
        <v>0</v>
      </c>
      <c r="E78" s="634">
        <v>0</v>
      </c>
    </row>
    <row r="79" spans="2:5">
      <c r="B79" s="606" t="s">
        <v>70</v>
      </c>
      <c r="C79" s="607" t="s">
        <v>71</v>
      </c>
      <c r="D79" s="631">
        <v>0</v>
      </c>
      <c r="E79" s="632">
        <v>0</v>
      </c>
    </row>
    <row r="80" spans="2:5">
      <c r="B80" s="606" t="s">
        <v>295</v>
      </c>
      <c r="C80" s="607" t="s">
        <v>296</v>
      </c>
      <c r="D80" s="631">
        <v>0</v>
      </c>
      <c r="E80" s="632">
        <v>0</v>
      </c>
    </row>
    <row r="81" spans="2:5">
      <c r="B81" s="606" t="s">
        <v>297</v>
      </c>
      <c r="C81" s="607" t="s">
        <v>298</v>
      </c>
      <c r="D81" s="631">
        <v>0</v>
      </c>
      <c r="E81" s="632">
        <v>0</v>
      </c>
    </row>
    <row r="82" spans="2:5">
      <c r="B82" s="606" t="s">
        <v>299</v>
      </c>
      <c r="C82" s="607" t="s">
        <v>300</v>
      </c>
      <c r="D82" s="631">
        <v>0</v>
      </c>
      <c r="E82" s="632">
        <v>0</v>
      </c>
    </row>
    <row r="83" spans="2:5">
      <c r="B83" s="606" t="s">
        <v>301</v>
      </c>
      <c r="C83" s="607" t="s">
        <v>302</v>
      </c>
      <c r="D83" s="631">
        <v>0</v>
      </c>
      <c r="E83" s="632">
        <v>0</v>
      </c>
    </row>
    <row r="84" spans="2:5">
      <c r="B84" s="606" t="s">
        <v>72</v>
      </c>
      <c r="C84" s="607" t="s">
        <v>73</v>
      </c>
      <c r="D84" s="631">
        <v>0</v>
      </c>
      <c r="E84" s="632">
        <v>0</v>
      </c>
    </row>
    <row r="85" spans="2:5">
      <c r="B85" s="606" t="s">
        <v>74</v>
      </c>
      <c r="C85" s="607" t="s">
        <v>75</v>
      </c>
      <c r="D85" s="645">
        <v>618333.48</v>
      </c>
      <c r="E85" s="646">
        <v>2.3755223132665756E-2</v>
      </c>
    </row>
    <row r="86" spans="2:5" ht="13.5" thickBot="1">
      <c r="B86" s="620" t="s">
        <v>76</v>
      </c>
      <c r="C86" s="621" t="s">
        <v>77</v>
      </c>
      <c r="D86" s="635">
        <v>0</v>
      </c>
      <c r="E86" s="636">
        <v>0</v>
      </c>
    </row>
    <row r="87" spans="2:5" ht="26.25" thickBot="1">
      <c r="B87" s="622" t="s">
        <v>32</v>
      </c>
      <c r="C87" s="623" t="s">
        <v>78</v>
      </c>
      <c r="D87" s="624">
        <v>0</v>
      </c>
      <c r="E87" s="625">
        <v>0</v>
      </c>
    </row>
    <row r="88" spans="2:5" ht="13.5" thickBot="1">
      <c r="B88" s="603" t="s">
        <v>79</v>
      </c>
      <c r="C88" s="604" t="s">
        <v>80</v>
      </c>
      <c r="D88" s="650">
        <v>0.63</v>
      </c>
      <c r="E88" s="673">
        <v>2.4203429148910754E-8</v>
      </c>
    </row>
    <row r="89" spans="2:5" ht="13.5" thickBot="1">
      <c r="B89" s="603" t="s">
        <v>81</v>
      </c>
      <c r="C89" s="604" t="s">
        <v>82</v>
      </c>
      <c r="D89" s="650">
        <v>207145.18</v>
      </c>
      <c r="E89" s="661">
        <v>7.9581328375688334E-3</v>
      </c>
    </row>
    <row r="90" spans="2:5" ht="13.5" thickBot="1">
      <c r="B90" s="603" t="s">
        <v>83</v>
      </c>
      <c r="C90" s="604" t="s">
        <v>84</v>
      </c>
      <c r="D90" s="650">
        <v>32170.66</v>
      </c>
      <c r="E90" s="661">
        <v>1.235936968228091E-3</v>
      </c>
    </row>
    <row r="91" spans="2:5">
      <c r="B91" s="603" t="s">
        <v>85</v>
      </c>
      <c r="C91" s="604" t="s">
        <v>86</v>
      </c>
      <c r="D91" s="650">
        <v>26029369.48</v>
      </c>
      <c r="E91" s="672">
        <v>0.99999999999999989</v>
      </c>
    </row>
    <row r="92" spans="2:5">
      <c r="B92" s="606" t="s">
        <v>5</v>
      </c>
      <c r="C92" s="607" t="s">
        <v>87</v>
      </c>
      <c r="D92" s="676">
        <v>26029369.48</v>
      </c>
      <c r="E92" s="677">
        <v>0.99999999999999989</v>
      </c>
    </row>
    <row r="93" spans="2:5">
      <c r="B93" s="606" t="s">
        <v>7</v>
      </c>
      <c r="C93" s="607" t="s">
        <v>88</v>
      </c>
      <c r="D93" s="631">
        <v>0</v>
      </c>
      <c r="E93" s="632">
        <v>0</v>
      </c>
    </row>
    <row r="94" spans="2:5" ht="13.5" thickBot="1">
      <c r="B94" s="608" t="s">
        <v>9</v>
      </c>
      <c r="C94" s="609" t="s">
        <v>89</v>
      </c>
      <c r="D94" s="637">
        <v>0</v>
      </c>
      <c r="E94" s="638">
        <v>0</v>
      </c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255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321114.34999999998</v>
      </c>
      <c r="E9" s="23">
        <f>E10+E11+E12+E13</f>
        <v>9542962.4499999993</v>
      </c>
    </row>
    <row r="10" spans="2:5">
      <c r="B10" s="14" t="s">
        <v>5</v>
      </c>
      <c r="C10" s="93" t="s">
        <v>6</v>
      </c>
      <c r="D10" s="175">
        <v>321114.34999999998</v>
      </c>
      <c r="E10" s="226">
        <v>9542962.4499999993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customHeight="1" thickBot="1">
      <c r="B20" s="6382" t="s">
        <v>21</v>
      </c>
      <c r="C20" s="6387"/>
      <c r="D20" s="178">
        <f>D9-D16</f>
        <v>321114.34999999998</v>
      </c>
      <c r="E20" s="229">
        <f>E9-E16</f>
        <v>9542962.4499999993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321114.34999999998</v>
      </c>
    </row>
    <row r="25" spans="2:7">
      <c r="B25" s="21" t="s">
        <v>25</v>
      </c>
      <c r="C25" s="22" t="s">
        <v>26</v>
      </c>
      <c r="D25" s="95">
        <v>334840.89</v>
      </c>
      <c r="E25" s="110">
        <v>9200626.0600000005</v>
      </c>
      <c r="F25" s="92"/>
    </row>
    <row r="26" spans="2:7">
      <c r="B26" s="24" t="s">
        <v>27</v>
      </c>
      <c r="C26" s="25" t="s">
        <v>28</v>
      </c>
      <c r="D26" s="96">
        <v>574636.07999999996</v>
      </c>
      <c r="E26" s="111">
        <v>10724560.35</v>
      </c>
      <c r="F26" s="92"/>
    </row>
    <row r="27" spans="2:7">
      <c r="B27" s="26" t="s">
        <v>5</v>
      </c>
      <c r="C27" s="15" t="s">
        <v>29</v>
      </c>
      <c r="D27" s="175"/>
      <c r="E27" s="231">
        <v>6140404.79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574636.07999999996</v>
      </c>
      <c r="E29" s="231">
        <v>4584155.5599999996</v>
      </c>
      <c r="F29" s="92"/>
    </row>
    <row r="30" spans="2:7">
      <c r="B30" s="24" t="s">
        <v>32</v>
      </c>
      <c r="C30" s="27" t="s">
        <v>33</v>
      </c>
      <c r="D30" s="96">
        <v>239795.19</v>
      </c>
      <c r="E30" s="111">
        <v>1523934.29</v>
      </c>
    </row>
    <row r="31" spans="2:7">
      <c r="B31" s="26" t="s">
        <v>5</v>
      </c>
      <c r="C31" s="15" t="s">
        <v>34</v>
      </c>
      <c r="D31" s="175"/>
      <c r="E31" s="231">
        <v>389703.24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15.33</v>
      </c>
      <c r="E33" s="231">
        <v>2389.48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265.87</v>
      </c>
      <c r="E35" s="231">
        <v>82833.38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239513.99</v>
      </c>
      <c r="E37" s="231">
        <v>1049008.19</v>
      </c>
    </row>
    <row r="38" spans="2:6">
      <c r="B38" s="21" t="s">
        <v>44</v>
      </c>
      <c r="C38" s="22" t="s">
        <v>45</v>
      </c>
      <c r="D38" s="95">
        <v>-13726.54</v>
      </c>
      <c r="E38" s="23">
        <v>21222.04</v>
      </c>
    </row>
    <row r="39" spans="2:6" ht="13.5" thickBot="1">
      <c r="B39" s="30" t="s">
        <v>46</v>
      </c>
      <c r="C39" s="31" t="s">
        <v>47</v>
      </c>
      <c r="D39" s="97">
        <v>321114.35000000003</v>
      </c>
      <c r="E39" s="242">
        <f>E24+E25+E38</f>
        <v>9542962.4499999993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1835.6734300000001</v>
      </c>
    </row>
    <row r="45" spans="2:6" ht="13.5" thickBot="1">
      <c r="B45" s="41" t="s">
        <v>7</v>
      </c>
      <c r="C45" s="49" t="s">
        <v>52</v>
      </c>
      <c r="D45" s="143">
        <v>1835.6734300000001</v>
      </c>
      <c r="E45" s="148">
        <v>50047.00258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174.93</v>
      </c>
    </row>
    <row r="48" spans="2:6">
      <c r="B48" s="39" t="s">
        <v>7</v>
      </c>
      <c r="C48" s="48" t="s">
        <v>54</v>
      </c>
      <c r="D48" s="160">
        <v>138.37</v>
      </c>
      <c r="E48" s="154">
        <v>167.36</v>
      </c>
    </row>
    <row r="49" spans="2:5">
      <c r="B49" s="39" t="s">
        <v>9</v>
      </c>
      <c r="C49" s="48" t="s">
        <v>55</v>
      </c>
      <c r="D49" s="160">
        <v>179.4</v>
      </c>
      <c r="E49" s="154">
        <v>207.67</v>
      </c>
    </row>
    <row r="50" spans="2:5" ht="13.5" thickBot="1">
      <c r="B50" s="41" t="s">
        <v>11</v>
      </c>
      <c r="C50" s="49" t="s">
        <v>52</v>
      </c>
      <c r="D50" s="143">
        <v>174.93</v>
      </c>
      <c r="E50" s="152">
        <v>190.68</v>
      </c>
    </row>
    <row r="51" spans="2:5" ht="13.5" thickBot="1">
      <c r="B51" s="32"/>
      <c r="C51" s="33"/>
      <c r="D51" s="153"/>
      <c r="E51" s="153"/>
    </row>
    <row r="52" spans="2:5" ht="16.5" thickBot="1">
      <c r="B52" s="3384"/>
      <c r="C52" s="3385" t="s">
        <v>56</v>
      </c>
      <c r="D52" s="3386"/>
      <c r="E52" s="3376"/>
    </row>
    <row r="53" spans="2:5" ht="23.25" customHeight="1" thickBot="1">
      <c r="B53" s="6368" t="s">
        <v>57</v>
      </c>
      <c r="C53" s="6369"/>
      <c r="D53" s="3387" t="s">
        <v>58</v>
      </c>
      <c r="E53" s="3388" t="s">
        <v>59</v>
      </c>
    </row>
    <row r="54" spans="2:5" ht="13.5" thickBot="1">
      <c r="B54" s="3389" t="s">
        <v>27</v>
      </c>
      <c r="C54" s="3378" t="s">
        <v>60</v>
      </c>
      <c r="D54" s="3414">
        <v>9542962.4499999993</v>
      </c>
      <c r="E54" s="3415">
        <v>1</v>
      </c>
    </row>
    <row r="55" spans="2:5" ht="25.5">
      <c r="B55" s="3392" t="s">
        <v>5</v>
      </c>
      <c r="C55" s="3393" t="s">
        <v>61</v>
      </c>
      <c r="D55" s="3404">
        <v>0</v>
      </c>
      <c r="E55" s="3405">
        <v>0</v>
      </c>
    </row>
    <row r="56" spans="2:5">
      <c r="B56" s="3380" t="s">
        <v>268</v>
      </c>
      <c r="C56" s="245" t="s">
        <v>269</v>
      </c>
      <c r="D56" s="3406">
        <v>0</v>
      </c>
      <c r="E56" s="3407">
        <v>0</v>
      </c>
    </row>
    <row r="57" spans="2:5">
      <c r="B57" s="246" t="s">
        <v>270</v>
      </c>
      <c r="C57" s="245" t="s">
        <v>271</v>
      </c>
      <c r="D57" s="3406">
        <v>0</v>
      </c>
      <c r="E57" s="3407">
        <v>0</v>
      </c>
    </row>
    <row r="58" spans="2:5">
      <c r="B58" s="246" t="s">
        <v>272</v>
      </c>
      <c r="C58" s="245" t="s">
        <v>273</v>
      </c>
      <c r="D58" s="247">
        <v>0</v>
      </c>
      <c r="E58" s="3407">
        <v>0</v>
      </c>
    </row>
    <row r="59" spans="2:5" ht="25.5">
      <c r="B59" s="3380" t="s">
        <v>7</v>
      </c>
      <c r="C59" s="3381" t="s">
        <v>62</v>
      </c>
      <c r="D59" s="3406">
        <v>0</v>
      </c>
      <c r="E59" s="3407">
        <v>0</v>
      </c>
    </row>
    <row r="60" spans="2:5">
      <c r="B60" s="3380" t="s">
        <v>9</v>
      </c>
      <c r="C60" s="3381" t="s">
        <v>63</v>
      </c>
      <c r="D60" s="3406">
        <v>0</v>
      </c>
      <c r="E60" s="3407">
        <v>0</v>
      </c>
    </row>
    <row r="61" spans="2:5">
      <c r="B61" s="3380" t="s">
        <v>274</v>
      </c>
      <c r="C61" s="3381" t="s">
        <v>275</v>
      </c>
      <c r="D61" s="3406">
        <v>0</v>
      </c>
      <c r="E61" s="3407">
        <v>0</v>
      </c>
    </row>
    <row r="62" spans="2:5">
      <c r="B62" s="3380" t="s">
        <v>276</v>
      </c>
      <c r="C62" s="3381" t="s">
        <v>16</v>
      </c>
      <c r="D62" s="3406">
        <v>0</v>
      </c>
      <c r="E62" s="3407">
        <v>0</v>
      </c>
    </row>
    <row r="63" spans="2:5">
      <c r="B63" s="3380" t="s">
        <v>11</v>
      </c>
      <c r="C63" s="3381" t="s">
        <v>64</v>
      </c>
      <c r="D63" s="3406">
        <v>0</v>
      </c>
      <c r="E63" s="3407">
        <v>0</v>
      </c>
    </row>
    <row r="64" spans="2:5">
      <c r="B64" s="3380" t="s">
        <v>13</v>
      </c>
      <c r="C64" s="3381" t="s">
        <v>275</v>
      </c>
      <c r="D64" s="3406">
        <v>0</v>
      </c>
      <c r="E64" s="3407">
        <v>0</v>
      </c>
    </row>
    <row r="65" spans="2:5">
      <c r="B65" s="3380" t="s">
        <v>15</v>
      </c>
      <c r="C65" s="3381" t="s">
        <v>16</v>
      </c>
      <c r="D65" s="3406">
        <v>0</v>
      </c>
      <c r="E65" s="3407">
        <v>0</v>
      </c>
    </row>
    <row r="66" spans="2:5">
      <c r="B66" s="3380" t="s">
        <v>38</v>
      </c>
      <c r="C66" s="3381" t="s">
        <v>65</v>
      </c>
      <c r="D66" s="3406">
        <v>0</v>
      </c>
      <c r="E66" s="3407">
        <v>0</v>
      </c>
    </row>
    <row r="67" spans="2:5">
      <c r="B67" s="3394" t="s">
        <v>40</v>
      </c>
      <c r="C67" s="3395" t="s">
        <v>66</v>
      </c>
      <c r="D67" s="3416">
        <v>9542962.4499999993</v>
      </c>
      <c r="E67" s="3417">
        <v>1</v>
      </c>
    </row>
    <row r="68" spans="2:5">
      <c r="B68" s="3394" t="s">
        <v>277</v>
      </c>
      <c r="C68" s="3395" t="s">
        <v>278</v>
      </c>
      <c r="D68" s="3418">
        <v>9542962.4499999993</v>
      </c>
      <c r="E68" s="3419">
        <v>1</v>
      </c>
    </row>
    <row r="69" spans="2:5">
      <c r="B69" s="3394" t="s">
        <v>279</v>
      </c>
      <c r="C69" s="3395" t="s">
        <v>280</v>
      </c>
      <c r="D69" s="3408">
        <v>0</v>
      </c>
      <c r="E69" s="3409">
        <v>0</v>
      </c>
    </row>
    <row r="70" spans="2:5">
      <c r="B70" s="3394" t="s">
        <v>281</v>
      </c>
      <c r="C70" s="3395" t="s">
        <v>282</v>
      </c>
      <c r="D70" s="3408">
        <v>0</v>
      </c>
      <c r="E70" s="3409">
        <v>0</v>
      </c>
    </row>
    <row r="71" spans="2:5">
      <c r="B71" s="3394" t="s">
        <v>283</v>
      </c>
      <c r="C71" s="3395" t="s">
        <v>284</v>
      </c>
      <c r="D71" s="3408">
        <v>0</v>
      </c>
      <c r="E71" s="3409">
        <v>0</v>
      </c>
    </row>
    <row r="72" spans="2:5" ht="25.5">
      <c r="B72" s="3394" t="s">
        <v>42</v>
      </c>
      <c r="C72" s="3395" t="s">
        <v>67</v>
      </c>
      <c r="D72" s="3408">
        <v>0</v>
      </c>
      <c r="E72" s="3409">
        <v>0</v>
      </c>
    </row>
    <row r="73" spans="2:5">
      <c r="B73" s="3394" t="s">
        <v>285</v>
      </c>
      <c r="C73" s="3395" t="s">
        <v>286</v>
      </c>
      <c r="D73" s="3408">
        <v>0</v>
      </c>
      <c r="E73" s="3409">
        <v>0</v>
      </c>
    </row>
    <row r="74" spans="2:5">
      <c r="B74" s="3394" t="s">
        <v>287</v>
      </c>
      <c r="C74" s="3395" t="s">
        <v>288</v>
      </c>
      <c r="D74" s="3408">
        <v>0</v>
      </c>
      <c r="E74" s="3409">
        <v>0</v>
      </c>
    </row>
    <row r="75" spans="2:5">
      <c r="B75" s="3394" t="s">
        <v>289</v>
      </c>
      <c r="C75" s="3395" t="s">
        <v>290</v>
      </c>
      <c r="D75" s="3406">
        <v>0</v>
      </c>
      <c r="E75" s="3409">
        <v>0</v>
      </c>
    </row>
    <row r="76" spans="2:5">
      <c r="B76" s="3394" t="s">
        <v>291</v>
      </c>
      <c r="C76" s="3395" t="s">
        <v>292</v>
      </c>
      <c r="D76" s="3408">
        <v>0</v>
      </c>
      <c r="E76" s="3409">
        <v>0</v>
      </c>
    </row>
    <row r="77" spans="2:5">
      <c r="B77" s="3394" t="s">
        <v>293</v>
      </c>
      <c r="C77" s="3395" t="s">
        <v>294</v>
      </c>
      <c r="D77" s="3408">
        <v>0</v>
      </c>
      <c r="E77" s="3409">
        <v>0</v>
      </c>
    </row>
    <row r="78" spans="2:5">
      <c r="B78" s="3394" t="s">
        <v>68</v>
      </c>
      <c r="C78" s="3395" t="s">
        <v>69</v>
      </c>
      <c r="D78" s="3408">
        <v>0</v>
      </c>
      <c r="E78" s="3409">
        <v>0</v>
      </c>
    </row>
    <row r="79" spans="2:5">
      <c r="B79" s="3380" t="s">
        <v>70</v>
      </c>
      <c r="C79" s="3381" t="s">
        <v>71</v>
      </c>
      <c r="D79" s="3406">
        <v>0</v>
      </c>
      <c r="E79" s="3407">
        <v>0</v>
      </c>
    </row>
    <row r="80" spans="2:5">
      <c r="B80" s="3380" t="s">
        <v>295</v>
      </c>
      <c r="C80" s="3381" t="s">
        <v>296</v>
      </c>
      <c r="D80" s="3406">
        <v>0</v>
      </c>
      <c r="E80" s="3407">
        <v>0</v>
      </c>
    </row>
    <row r="81" spans="2:5">
      <c r="B81" s="3380" t="s">
        <v>297</v>
      </c>
      <c r="C81" s="3381" t="s">
        <v>298</v>
      </c>
      <c r="D81" s="3406">
        <v>0</v>
      </c>
      <c r="E81" s="3407">
        <v>0</v>
      </c>
    </row>
    <row r="82" spans="2:5">
      <c r="B82" s="3380" t="s">
        <v>299</v>
      </c>
      <c r="C82" s="3381" t="s">
        <v>300</v>
      </c>
      <c r="D82" s="3406">
        <v>0</v>
      </c>
      <c r="E82" s="3407">
        <v>0</v>
      </c>
    </row>
    <row r="83" spans="2:5">
      <c r="B83" s="3380" t="s">
        <v>301</v>
      </c>
      <c r="C83" s="3381" t="s">
        <v>302</v>
      </c>
      <c r="D83" s="3406">
        <v>0</v>
      </c>
      <c r="E83" s="3407">
        <v>0</v>
      </c>
    </row>
    <row r="84" spans="2:5">
      <c r="B84" s="3380" t="s">
        <v>72</v>
      </c>
      <c r="C84" s="3381" t="s">
        <v>73</v>
      </c>
      <c r="D84" s="3406">
        <v>0</v>
      </c>
      <c r="E84" s="3407">
        <v>0</v>
      </c>
    </row>
    <row r="85" spans="2:5">
      <c r="B85" s="3380" t="s">
        <v>74</v>
      </c>
      <c r="C85" s="3381" t="s">
        <v>75</v>
      </c>
      <c r="D85" s="3406">
        <v>0</v>
      </c>
      <c r="E85" s="3407">
        <v>0</v>
      </c>
    </row>
    <row r="86" spans="2:5" ht="13.5" thickBot="1">
      <c r="B86" s="3396" t="s">
        <v>76</v>
      </c>
      <c r="C86" s="3397" t="s">
        <v>77</v>
      </c>
      <c r="D86" s="3410">
        <v>0</v>
      </c>
      <c r="E86" s="3411">
        <v>0</v>
      </c>
    </row>
    <row r="87" spans="2:5" ht="26.25" thickBot="1">
      <c r="B87" s="3398" t="s">
        <v>32</v>
      </c>
      <c r="C87" s="3399" t="s">
        <v>78</v>
      </c>
      <c r="D87" s="3400">
        <v>0</v>
      </c>
      <c r="E87" s="3401">
        <v>0</v>
      </c>
    </row>
    <row r="88" spans="2:5" ht="13.5" thickBot="1">
      <c r="B88" s="3377" t="s">
        <v>79</v>
      </c>
      <c r="C88" s="3378" t="s">
        <v>80</v>
      </c>
      <c r="D88" s="3379">
        <v>0</v>
      </c>
      <c r="E88" s="3391">
        <v>0</v>
      </c>
    </row>
    <row r="89" spans="2:5" ht="13.5" thickBot="1">
      <c r="B89" s="3377" t="s">
        <v>81</v>
      </c>
      <c r="C89" s="3378" t="s">
        <v>82</v>
      </c>
      <c r="D89" s="3379">
        <v>0</v>
      </c>
      <c r="E89" s="3391">
        <v>0</v>
      </c>
    </row>
    <row r="90" spans="2:5" ht="13.5" thickBot="1">
      <c r="B90" s="3377" t="s">
        <v>83</v>
      </c>
      <c r="C90" s="3378" t="s">
        <v>84</v>
      </c>
      <c r="D90" s="3379">
        <v>0</v>
      </c>
      <c r="E90" s="3403">
        <v>0</v>
      </c>
    </row>
    <row r="91" spans="2:5">
      <c r="B91" s="3377" t="s">
        <v>85</v>
      </c>
      <c r="C91" s="3378" t="s">
        <v>86</v>
      </c>
      <c r="D91" s="3423">
        <v>9542962.4499999993</v>
      </c>
      <c r="E91" s="3445">
        <v>1</v>
      </c>
    </row>
    <row r="92" spans="2:5">
      <c r="B92" s="3380" t="s">
        <v>5</v>
      </c>
      <c r="C92" s="3381" t="s">
        <v>87</v>
      </c>
      <c r="D92" s="3449">
        <v>9542962.4499999993</v>
      </c>
      <c r="E92" s="3450">
        <v>1</v>
      </c>
    </row>
    <row r="93" spans="2:5">
      <c r="B93" s="3380" t="s">
        <v>7</v>
      </c>
      <c r="C93" s="3381" t="s">
        <v>88</v>
      </c>
      <c r="D93" s="3449">
        <v>0</v>
      </c>
      <c r="E93" s="3450">
        <v>0</v>
      </c>
    </row>
    <row r="94" spans="2:5" ht="13.5" thickBot="1">
      <c r="B94" s="3382" t="s">
        <v>9</v>
      </c>
      <c r="C94" s="3383" t="s">
        <v>89</v>
      </c>
      <c r="D94" s="3412">
        <v>0</v>
      </c>
      <c r="E94" s="341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257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1257136.43</v>
      </c>
      <c r="E9" s="23">
        <f>E10+E11+E12+E13</f>
        <v>65904.72</v>
      </c>
    </row>
    <row r="10" spans="2:5">
      <c r="B10" s="14" t="s">
        <v>5</v>
      </c>
      <c r="C10" s="93" t="s">
        <v>6</v>
      </c>
      <c r="D10" s="175">
        <v>1257136.43</v>
      </c>
      <c r="E10" s="226">
        <v>65904.72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1257136.43</v>
      </c>
      <c r="E20" s="229">
        <f>E9-E16</f>
        <v>65904.72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1257136.43</v>
      </c>
    </row>
    <row r="25" spans="2:7">
      <c r="B25" s="21" t="s">
        <v>25</v>
      </c>
      <c r="C25" s="22" t="s">
        <v>26</v>
      </c>
      <c r="D25" s="95">
        <v>1310458.6599999999</v>
      </c>
      <c r="E25" s="110">
        <v>-1237806.9700000002</v>
      </c>
      <c r="F25" s="92"/>
    </row>
    <row r="26" spans="2:7">
      <c r="B26" s="24" t="s">
        <v>27</v>
      </c>
      <c r="C26" s="25" t="s">
        <v>28</v>
      </c>
      <c r="D26" s="96">
        <v>1497870.82</v>
      </c>
      <c r="E26" s="111">
        <v>104000</v>
      </c>
      <c r="F26" s="92"/>
    </row>
    <row r="27" spans="2:7">
      <c r="B27" s="26" t="s">
        <v>5</v>
      </c>
      <c r="C27" s="15" t="s">
        <v>29</v>
      </c>
      <c r="D27" s="175">
        <v>519200</v>
      </c>
      <c r="E27" s="231">
        <v>104000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978670.82</v>
      </c>
      <c r="E29" s="231">
        <v>0</v>
      </c>
      <c r="F29" s="92"/>
    </row>
    <row r="30" spans="2:7">
      <c r="B30" s="24" t="s">
        <v>32</v>
      </c>
      <c r="C30" s="27" t="s">
        <v>33</v>
      </c>
      <c r="D30" s="96">
        <v>187412.15999999997</v>
      </c>
      <c r="E30" s="111">
        <v>1341806.9700000002</v>
      </c>
    </row>
    <row r="31" spans="2:7">
      <c r="B31" s="26" t="s">
        <v>5</v>
      </c>
      <c r="C31" s="15" t="s">
        <v>34</v>
      </c>
      <c r="D31" s="175"/>
      <c r="E31" s="231">
        <v>341690.03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265.27</v>
      </c>
      <c r="E33" s="231">
        <v>314.7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5903.53</v>
      </c>
      <c r="E35" s="231">
        <v>9480.7000000000007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181243.36</v>
      </c>
      <c r="E37" s="231">
        <v>990321.54</v>
      </c>
    </row>
    <row r="38" spans="2:6">
      <c r="B38" s="21" t="s">
        <v>44</v>
      </c>
      <c r="C38" s="22" t="s">
        <v>45</v>
      </c>
      <c r="D38" s="95">
        <v>-53322.23</v>
      </c>
      <c r="E38" s="23">
        <v>46575.26</v>
      </c>
    </row>
    <row r="39" spans="2:6" ht="13.5" thickBot="1">
      <c r="B39" s="30" t="s">
        <v>46</v>
      </c>
      <c r="C39" s="31" t="s">
        <v>47</v>
      </c>
      <c r="D39" s="97">
        <v>1257136.43</v>
      </c>
      <c r="E39" s="242">
        <f>E24+E25+E38</f>
        <v>65904.719999999739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10941.135200000001</v>
      </c>
    </row>
    <row r="45" spans="2:6" ht="13.5" thickBot="1">
      <c r="B45" s="41" t="s">
        <v>7</v>
      </c>
      <c r="C45" s="49" t="s">
        <v>52</v>
      </c>
      <c r="D45" s="143">
        <v>10941.135200000001</v>
      </c>
      <c r="E45" s="148">
        <v>627.12644999999998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114.9</v>
      </c>
    </row>
    <row r="48" spans="2:6">
      <c r="B48" s="39" t="s">
        <v>7</v>
      </c>
      <c r="C48" s="48" t="s">
        <v>54</v>
      </c>
      <c r="D48" s="160">
        <v>112.19</v>
      </c>
      <c r="E48" s="154">
        <v>96.87</v>
      </c>
    </row>
    <row r="49" spans="2:5">
      <c r="B49" s="39" t="s">
        <v>9</v>
      </c>
      <c r="C49" s="48" t="s">
        <v>55</v>
      </c>
      <c r="D49" s="160">
        <v>123.4</v>
      </c>
      <c r="E49" s="154">
        <v>129.59</v>
      </c>
    </row>
    <row r="50" spans="2:5" ht="13.5" thickBot="1">
      <c r="B50" s="41" t="s">
        <v>11</v>
      </c>
      <c r="C50" s="49" t="s">
        <v>52</v>
      </c>
      <c r="D50" s="143">
        <v>114.9</v>
      </c>
      <c r="E50" s="152">
        <v>105.09</v>
      </c>
    </row>
    <row r="51" spans="2:5" ht="13.5" thickBot="1">
      <c r="B51" s="32"/>
      <c r="C51" s="33"/>
      <c r="D51" s="153"/>
      <c r="E51" s="153"/>
    </row>
    <row r="52" spans="2:5" ht="16.5" thickBot="1">
      <c r="B52" s="3428"/>
      <c r="C52" s="3429" t="s">
        <v>56</v>
      </c>
      <c r="D52" s="3430"/>
      <c r="E52" s="3420"/>
    </row>
    <row r="53" spans="2:5" ht="23.25" customHeight="1" thickBot="1">
      <c r="B53" s="6368" t="s">
        <v>57</v>
      </c>
      <c r="C53" s="6369"/>
      <c r="D53" s="3431" t="s">
        <v>58</v>
      </c>
      <c r="E53" s="3432" t="s">
        <v>59</v>
      </c>
    </row>
    <row r="54" spans="2:5" ht="13.5" thickBot="1">
      <c r="B54" s="3433" t="s">
        <v>27</v>
      </c>
      <c r="C54" s="3422" t="s">
        <v>60</v>
      </c>
      <c r="D54" s="3457">
        <v>65904.72</v>
      </c>
      <c r="E54" s="3458">
        <v>1</v>
      </c>
    </row>
    <row r="55" spans="2:5" ht="25.5">
      <c r="B55" s="3435" t="s">
        <v>5</v>
      </c>
      <c r="C55" s="3436" t="s">
        <v>61</v>
      </c>
      <c r="D55" s="3447">
        <v>0</v>
      </c>
      <c r="E55" s="3448">
        <v>0</v>
      </c>
    </row>
    <row r="56" spans="2:5">
      <c r="B56" s="3424" t="s">
        <v>268</v>
      </c>
      <c r="C56" s="245" t="s">
        <v>269</v>
      </c>
      <c r="D56" s="3449">
        <v>0</v>
      </c>
      <c r="E56" s="3450">
        <v>0</v>
      </c>
    </row>
    <row r="57" spans="2:5">
      <c r="B57" s="246" t="s">
        <v>270</v>
      </c>
      <c r="C57" s="245" t="s">
        <v>271</v>
      </c>
      <c r="D57" s="3449">
        <v>0</v>
      </c>
      <c r="E57" s="3450">
        <v>0</v>
      </c>
    </row>
    <row r="58" spans="2:5">
      <c r="B58" s="246" t="s">
        <v>272</v>
      </c>
      <c r="C58" s="245" t="s">
        <v>273</v>
      </c>
      <c r="D58" s="247">
        <v>0</v>
      </c>
      <c r="E58" s="3450">
        <v>0</v>
      </c>
    </row>
    <row r="59" spans="2:5" ht="25.5">
      <c r="B59" s="3424" t="s">
        <v>7</v>
      </c>
      <c r="C59" s="3425" t="s">
        <v>62</v>
      </c>
      <c r="D59" s="3449">
        <v>0</v>
      </c>
      <c r="E59" s="3450">
        <v>0</v>
      </c>
    </row>
    <row r="60" spans="2:5">
      <c r="B60" s="3424" t="s">
        <v>9</v>
      </c>
      <c r="C60" s="3425" t="s">
        <v>63</v>
      </c>
      <c r="D60" s="3449">
        <v>0</v>
      </c>
      <c r="E60" s="3450">
        <v>0</v>
      </c>
    </row>
    <row r="61" spans="2:5">
      <c r="B61" s="3424" t="s">
        <v>274</v>
      </c>
      <c r="C61" s="3425" t="s">
        <v>275</v>
      </c>
      <c r="D61" s="3449">
        <v>0</v>
      </c>
      <c r="E61" s="3450">
        <v>0</v>
      </c>
    </row>
    <row r="62" spans="2:5">
      <c r="B62" s="3424" t="s">
        <v>276</v>
      </c>
      <c r="C62" s="3425" t="s">
        <v>16</v>
      </c>
      <c r="D62" s="3449">
        <v>0</v>
      </c>
      <c r="E62" s="3450">
        <v>0</v>
      </c>
    </row>
    <row r="63" spans="2:5">
      <c r="B63" s="3424" t="s">
        <v>11</v>
      </c>
      <c r="C63" s="3425" t="s">
        <v>64</v>
      </c>
      <c r="D63" s="3449">
        <v>0</v>
      </c>
      <c r="E63" s="3450">
        <v>0</v>
      </c>
    </row>
    <row r="64" spans="2:5">
      <c r="B64" s="3424" t="s">
        <v>13</v>
      </c>
      <c r="C64" s="3425" t="s">
        <v>275</v>
      </c>
      <c r="D64" s="3449">
        <v>0</v>
      </c>
      <c r="E64" s="3450">
        <v>0</v>
      </c>
    </row>
    <row r="65" spans="2:5">
      <c r="B65" s="3424" t="s">
        <v>15</v>
      </c>
      <c r="C65" s="3425" t="s">
        <v>16</v>
      </c>
      <c r="D65" s="3449">
        <v>0</v>
      </c>
      <c r="E65" s="3450">
        <v>0</v>
      </c>
    </row>
    <row r="66" spans="2:5">
      <c r="B66" s="3424" t="s">
        <v>38</v>
      </c>
      <c r="C66" s="3425" t="s">
        <v>65</v>
      </c>
      <c r="D66" s="3449">
        <v>0</v>
      </c>
      <c r="E66" s="3450">
        <v>0</v>
      </c>
    </row>
    <row r="67" spans="2:5">
      <c r="B67" s="3437" t="s">
        <v>40</v>
      </c>
      <c r="C67" s="3438" t="s">
        <v>66</v>
      </c>
      <c r="D67" s="3459">
        <v>65904.72</v>
      </c>
      <c r="E67" s="3460">
        <v>1</v>
      </c>
    </row>
    <row r="68" spans="2:5">
      <c r="B68" s="3437" t="s">
        <v>277</v>
      </c>
      <c r="C68" s="3438" t="s">
        <v>278</v>
      </c>
      <c r="D68" s="3461">
        <v>65904.72</v>
      </c>
      <c r="E68" s="3462">
        <v>1</v>
      </c>
    </row>
    <row r="69" spans="2:5">
      <c r="B69" s="3437" t="s">
        <v>279</v>
      </c>
      <c r="C69" s="3438" t="s">
        <v>280</v>
      </c>
      <c r="D69" s="3451">
        <v>0</v>
      </c>
      <c r="E69" s="3452">
        <v>0</v>
      </c>
    </row>
    <row r="70" spans="2:5">
      <c r="B70" s="3437" t="s">
        <v>281</v>
      </c>
      <c r="C70" s="3438" t="s">
        <v>282</v>
      </c>
      <c r="D70" s="3451">
        <v>0</v>
      </c>
      <c r="E70" s="3452">
        <v>0</v>
      </c>
    </row>
    <row r="71" spans="2:5">
      <c r="B71" s="3437" t="s">
        <v>283</v>
      </c>
      <c r="C71" s="3438" t="s">
        <v>284</v>
      </c>
      <c r="D71" s="3451">
        <v>0</v>
      </c>
      <c r="E71" s="3452">
        <v>0</v>
      </c>
    </row>
    <row r="72" spans="2:5" ht="25.5">
      <c r="B72" s="3437" t="s">
        <v>42</v>
      </c>
      <c r="C72" s="3438" t="s">
        <v>67</v>
      </c>
      <c r="D72" s="3451">
        <v>0</v>
      </c>
      <c r="E72" s="3452">
        <v>0</v>
      </c>
    </row>
    <row r="73" spans="2:5">
      <c r="B73" s="3437" t="s">
        <v>285</v>
      </c>
      <c r="C73" s="3438" t="s">
        <v>286</v>
      </c>
      <c r="D73" s="3451">
        <v>0</v>
      </c>
      <c r="E73" s="3452">
        <v>0</v>
      </c>
    </row>
    <row r="74" spans="2:5">
      <c r="B74" s="3437" t="s">
        <v>287</v>
      </c>
      <c r="C74" s="3438" t="s">
        <v>288</v>
      </c>
      <c r="D74" s="3451">
        <v>0</v>
      </c>
      <c r="E74" s="3452">
        <v>0</v>
      </c>
    </row>
    <row r="75" spans="2:5">
      <c r="B75" s="3437" t="s">
        <v>289</v>
      </c>
      <c r="C75" s="3438" t="s">
        <v>290</v>
      </c>
      <c r="D75" s="3449">
        <v>0</v>
      </c>
      <c r="E75" s="3452">
        <v>0</v>
      </c>
    </row>
    <row r="76" spans="2:5">
      <c r="B76" s="3437" t="s">
        <v>291</v>
      </c>
      <c r="C76" s="3438" t="s">
        <v>292</v>
      </c>
      <c r="D76" s="3451">
        <v>0</v>
      </c>
      <c r="E76" s="3452">
        <v>0</v>
      </c>
    </row>
    <row r="77" spans="2:5">
      <c r="B77" s="3437" t="s">
        <v>293</v>
      </c>
      <c r="C77" s="3438" t="s">
        <v>294</v>
      </c>
      <c r="D77" s="3451">
        <v>0</v>
      </c>
      <c r="E77" s="3452">
        <v>0</v>
      </c>
    </row>
    <row r="78" spans="2:5">
      <c r="B78" s="3437" t="s">
        <v>68</v>
      </c>
      <c r="C78" s="3438" t="s">
        <v>69</v>
      </c>
      <c r="D78" s="3451">
        <v>0</v>
      </c>
      <c r="E78" s="3452">
        <v>0</v>
      </c>
    </row>
    <row r="79" spans="2:5">
      <c r="B79" s="3424" t="s">
        <v>70</v>
      </c>
      <c r="C79" s="3425" t="s">
        <v>71</v>
      </c>
      <c r="D79" s="3449">
        <v>0</v>
      </c>
      <c r="E79" s="3450">
        <v>0</v>
      </c>
    </row>
    <row r="80" spans="2:5">
      <c r="B80" s="3424" t="s">
        <v>295</v>
      </c>
      <c r="C80" s="3425" t="s">
        <v>296</v>
      </c>
      <c r="D80" s="3449">
        <v>0</v>
      </c>
      <c r="E80" s="3450">
        <v>0</v>
      </c>
    </row>
    <row r="81" spans="2:5">
      <c r="B81" s="3424" t="s">
        <v>297</v>
      </c>
      <c r="C81" s="3425" t="s">
        <v>298</v>
      </c>
      <c r="D81" s="3449">
        <v>0</v>
      </c>
      <c r="E81" s="3450">
        <v>0</v>
      </c>
    </row>
    <row r="82" spans="2:5">
      <c r="B82" s="3424" t="s">
        <v>299</v>
      </c>
      <c r="C82" s="3425" t="s">
        <v>300</v>
      </c>
      <c r="D82" s="3449">
        <v>0</v>
      </c>
      <c r="E82" s="3450">
        <v>0</v>
      </c>
    </row>
    <row r="83" spans="2:5">
      <c r="B83" s="3424" t="s">
        <v>301</v>
      </c>
      <c r="C83" s="3425" t="s">
        <v>302</v>
      </c>
      <c r="D83" s="3449">
        <v>0</v>
      </c>
      <c r="E83" s="3450">
        <v>0</v>
      </c>
    </row>
    <row r="84" spans="2:5">
      <c r="B84" s="3424" t="s">
        <v>72</v>
      </c>
      <c r="C84" s="3425" t="s">
        <v>73</v>
      </c>
      <c r="D84" s="3449">
        <v>0</v>
      </c>
      <c r="E84" s="3450">
        <v>0</v>
      </c>
    </row>
    <row r="85" spans="2:5">
      <c r="B85" s="3424" t="s">
        <v>74</v>
      </c>
      <c r="C85" s="3425" t="s">
        <v>75</v>
      </c>
      <c r="D85" s="3449">
        <v>0</v>
      </c>
      <c r="E85" s="3450">
        <v>0</v>
      </c>
    </row>
    <row r="86" spans="2:5" ht="13.5" thickBot="1">
      <c r="B86" s="3439" t="s">
        <v>76</v>
      </c>
      <c r="C86" s="3440" t="s">
        <v>77</v>
      </c>
      <c r="D86" s="3453">
        <v>0</v>
      </c>
      <c r="E86" s="3454">
        <v>0</v>
      </c>
    </row>
    <row r="87" spans="2:5" ht="26.25" thickBot="1">
      <c r="B87" s="3441" t="s">
        <v>32</v>
      </c>
      <c r="C87" s="3442" t="s">
        <v>78</v>
      </c>
      <c r="D87" s="3443">
        <v>0</v>
      </c>
      <c r="E87" s="3444">
        <v>0</v>
      </c>
    </row>
    <row r="88" spans="2:5" ht="13.5" thickBot="1">
      <c r="B88" s="3421" t="s">
        <v>79</v>
      </c>
      <c r="C88" s="3422" t="s">
        <v>80</v>
      </c>
      <c r="D88" s="3423">
        <v>0</v>
      </c>
      <c r="E88" s="3434">
        <v>0</v>
      </c>
    </row>
    <row r="89" spans="2:5" ht="13.5" thickBot="1">
      <c r="B89" s="3421" t="s">
        <v>81</v>
      </c>
      <c r="C89" s="3422" t="s">
        <v>82</v>
      </c>
      <c r="D89" s="3423">
        <v>0</v>
      </c>
      <c r="E89" s="3434">
        <v>0</v>
      </c>
    </row>
    <row r="90" spans="2:5" ht="13.5" thickBot="1">
      <c r="B90" s="3421" t="s">
        <v>83</v>
      </c>
      <c r="C90" s="3422" t="s">
        <v>84</v>
      </c>
      <c r="D90" s="3423">
        <v>0</v>
      </c>
      <c r="E90" s="3446">
        <v>0</v>
      </c>
    </row>
    <row r="91" spans="2:5">
      <c r="B91" s="3421" t="s">
        <v>85</v>
      </c>
      <c r="C91" s="3422" t="s">
        <v>86</v>
      </c>
      <c r="D91" s="3466">
        <v>65904.72</v>
      </c>
      <c r="E91" s="3488">
        <v>1</v>
      </c>
    </row>
    <row r="92" spans="2:5">
      <c r="B92" s="3424" t="s">
        <v>5</v>
      </c>
      <c r="C92" s="3425" t="s">
        <v>87</v>
      </c>
      <c r="D92" s="3492">
        <v>65904.72</v>
      </c>
      <c r="E92" s="3493">
        <v>1</v>
      </c>
    </row>
    <row r="93" spans="2:5">
      <c r="B93" s="3424" t="s">
        <v>7</v>
      </c>
      <c r="C93" s="3425" t="s">
        <v>88</v>
      </c>
      <c r="D93" s="3492">
        <v>0</v>
      </c>
      <c r="E93" s="3493">
        <v>0</v>
      </c>
    </row>
    <row r="94" spans="2:5" ht="13.5" thickBot="1">
      <c r="B94" s="3426" t="s">
        <v>9</v>
      </c>
      <c r="C94" s="3427" t="s">
        <v>89</v>
      </c>
      <c r="D94" s="3455">
        <v>0</v>
      </c>
      <c r="E94" s="345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79" t="s">
        <v>256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D10+D11+D12+D13</f>
        <v>876933.5</v>
      </c>
      <c r="E9" s="23">
        <f>E10+E11+E12+E13</f>
        <v>721596.63</v>
      </c>
    </row>
    <row r="10" spans="2:5">
      <c r="B10" s="14" t="s">
        <v>5</v>
      </c>
      <c r="C10" s="93" t="s">
        <v>6</v>
      </c>
      <c r="D10" s="175">
        <v>876933.5</v>
      </c>
      <c r="E10" s="226">
        <v>721596.63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customHeight="1" thickBot="1">
      <c r="B20" s="6382" t="s">
        <v>21</v>
      </c>
      <c r="C20" s="6387"/>
      <c r="D20" s="178">
        <f>D9-D16</f>
        <v>876933.5</v>
      </c>
      <c r="E20" s="229">
        <f>E9-E16</f>
        <v>721596.63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876933.5</v>
      </c>
    </row>
    <row r="25" spans="2:7">
      <c r="B25" s="21" t="s">
        <v>25</v>
      </c>
      <c r="C25" s="22" t="s">
        <v>26</v>
      </c>
      <c r="D25" s="95">
        <v>959700.89</v>
      </c>
      <c r="E25" s="110">
        <v>32533.54</v>
      </c>
      <c r="F25" s="92"/>
      <c r="G25" s="92"/>
    </row>
    <row r="26" spans="2:7">
      <c r="B26" s="24" t="s">
        <v>27</v>
      </c>
      <c r="C26" s="25" t="s">
        <v>28</v>
      </c>
      <c r="D26" s="96">
        <v>964719.99</v>
      </c>
      <c r="E26" s="111">
        <v>1408655.75</v>
      </c>
      <c r="F26" s="92"/>
    </row>
    <row r="27" spans="2:7">
      <c r="B27" s="26" t="s">
        <v>5</v>
      </c>
      <c r="C27" s="15" t="s">
        <v>29</v>
      </c>
      <c r="D27" s="175">
        <v>810000</v>
      </c>
      <c r="E27" s="231">
        <v>1408600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154719.99</v>
      </c>
      <c r="E29" s="231">
        <v>55.75</v>
      </c>
      <c r="F29" s="92"/>
      <c r="G29" s="92"/>
    </row>
    <row r="30" spans="2:7">
      <c r="B30" s="24" t="s">
        <v>32</v>
      </c>
      <c r="C30" s="27" t="s">
        <v>33</v>
      </c>
      <c r="D30" s="96">
        <v>5019.1000000000004</v>
      </c>
      <c r="E30" s="111">
        <v>1376122.21</v>
      </c>
    </row>
    <row r="31" spans="2:7">
      <c r="B31" s="26" t="s">
        <v>5</v>
      </c>
      <c r="C31" s="15" t="s">
        <v>34</v>
      </c>
      <c r="D31" s="175"/>
      <c r="E31" s="231">
        <v>58355.19</v>
      </c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/>
      <c r="E33" s="231">
        <v>22.53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5019.1000000000004</v>
      </c>
      <c r="E35" s="231">
        <v>18692.32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/>
      <c r="E37" s="231">
        <v>1299052.17</v>
      </c>
    </row>
    <row r="38" spans="2:6">
      <c r="B38" s="21" t="s">
        <v>44</v>
      </c>
      <c r="C38" s="22" t="s">
        <v>45</v>
      </c>
      <c r="D38" s="95">
        <v>-82767.39</v>
      </c>
      <c r="E38" s="23">
        <v>-187870.41</v>
      </c>
    </row>
    <row r="39" spans="2:6" ht="13.5" thickBot="1">
      <c r="B39" s="30" t="s">
        <v>46</v>
      </c>
      <c r="C39" s="31" t="s">
        <v>47</v>
      </c>
      <c r="D39" s="97">
        <v>876933.5</v>
      </c>
      <c r="E39" s="242">
        <f>E24+E25+E38</f>
        <v>721596.63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9121.4218500000006</v>
      </c>
    </row>
    <row r="45" spans="2:6" ht="13.5" thickBot="1">
      <c r="B45" s="41" t="s">
        <v>7</v>
      </c>
      <c r="C45" s="49" t="s">
        <v>52</v>
      </c>
      <c r="D45" s="143">
        <v>9121.4218500000006</v>
      </c>
      <c r="E45" s="148">
        <v>8984.0218499999992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96.14</v>
      </c>
    </row>
    <row r="48" spans="2:6">
      <c r="B48" s="39" t="s">
        <v>7</v>
      </c>
      <c r="C48" s="48" t="s">
        <v>54</v>
      </c>
      <c r="D48" s="160">
        <v>92.66</v>
      </c>
      <c r="E48" s="154">
        <v>79.05</v>
      </c>
    </row>
    <row r="49" spans="2:5">
      <c r="B49" s="39" t="s">
        <v>9</v>
      </c>
      <c r="C49" s="48" t="s">
        <v>55</v>
      </c>
      <c r="D49" s="160">
        <v>108.73</v>
      </c>
      <c r="E49" s="154">
        <v>98.15</v>
      </c>
    </row>
    <row r="50" spans="2:5" ht="13.5" thickBot="1">
      <c r="B50" s="41" t="s">
        <v>11</v>
      </c>
      <c r="C50" s="49" t="s">
        <v>52</v>
      </c>
      <c r="D50" s="143">
        <v>96.14</v>
      </c>
      <c r="E50" s="152">
        <v>80.319999999999993</v>
      </c>
    </row>
    <row r="51" spans="2:5" ht="13.5" thickBot="1">
      <c r="B51" s="32"/>
      <c r="C51" s="33"/>
      <c r="D51" s="153"/>
      <c r="E51" s="153"/>
    </row>
    <row r="52" spans="2:5" ht="16.5" thickBot="1">
      <c r="B52" s="3471"/>
      <c r="C52" s="3472" t="s">
        <v>56</v>
      </c>
      <c r="D52" s="3473"/>
      <c r="E52" s="3463"/>
    </row>
    <row r="53" spans="2:5" ht="23.25" customHeight="1" thickBot="1">
      <c r="B53" s="6368" t="s">
        <v>57</v>
      </c>
      <c r="C53" s="6369"/>
      <c r="D53" s="3474" t="s">
        <v>58</v>
      </c>
      <c r="E53" s="3475" t="s">
        <v>59</v>
      </c>
    </row>
    <row r="54" spans="2:5" ht="13.5" thickBot="1">
      <c r="B54" s="3476" t="s">
        <v>27</v>
      </c>
      <c r="C54" s="3465" t="s">
        <v>60</v>
      </c>
      <c r="D54" s="3500">
        <v>721596.63</v>
      </c>
      <c r="E54" s="3501">
        <v>1</v>
      </c>
    </row>
    <row r="55" spans="2:5" ht="25.5">
      <c r="B55" s="3478" t="s">
        <v>5</v>
      </c>
      <c r="C55" s="3479" t="s">
        <v>61</v>
      </c>
      <c r="D55" s="3490">
        <v>0</v>
      </c>
      <c r="E55" s="3491">
        <v>0</v>
      </c>
    </row>
    <row r="56" spans="2:5">
      <c r="B56" s="3467" t="s">
        <v>268</v>
      </c>
      <c r="C56" s="245" t="s">
        <v>269</v>
      </c>
      <c r="D56" s="3492">
        <v>0</v>
      </c>
      <c r="E56" s="3493">
        <v>0</v>
      </c>
    </row>
    <row r="57" spans="2:5">
      <c r="B57" s="246" t="s">
        <v>270</v>
      </c>
      <c r="C57" s="245" t="s">
        <v>271</v>
      </c>
      <c r="D57" s="3492">
        <v>0</v>
      </c>
      <c r="E57" s="3493">
        <v>0</v>
      </c>
    </row>
    <row r="58" spans="2:5">
      <c r="B58" s="246" t="s">
        <v>272</v>
      </c>
      <c r="C58" s="245" t="s">
        <v>273</v>
      </c>
      <c r="D58" s="247">
        <v>0</v>
      </c>
      <c r="E58" s="3493">
        <v>0</v>
      </c>
    </row>
    <row r="59" spans="2:5" ht="25.5">
      <c r="B59" s="3467" t="s">
        <v>7</v>
      </c>
      <c r="C59" s="3468" t="s">
        <v>62</v>
      </c>
      <c r="D59" s="3492">
        <v>0</v>
      </c>
      <c r="E59" s="3493">
        <v>0</v>
      </c>
    </row>
    <row r="60" spans="2:5">
      <c r="B60" s="3467" t="s">
        <v>9</v>
      </c>
      <c r="C60" s="3468" t="s">
        <v>63</v>
      </c>
      <c r="D60" s="3492">
        <v>0</v>
      </c>
      <c r="E60" s="3493">
        <v>0</v>
      </c>
    </row>
    <row r="61" spans="2:5">
      <c r="B61" s="3467" t="s">
        <v>274</v>
      </c>
      <c r="C61" s="3468" t="s">
        <v>275</v>
      </c>
      <c r="D61" s="3492">
        <v>0</v>
      </c>
      <c r="E61" s="3493">
        <v>0</v>
      </c>
    </row>
    <row r="62" spans="2:5">
      <c r="B62" s="3467" t="s">
        <v>276</v>
      </c>
      <c r="C62" s="3468" t="s">
        <v>16</v>
      </c>
      <c r="D62" s="3492">
        <v>0</v>
      </c>
      <c r="E62" s="3493">
        <v>0</v>
      </c>
    </row>
    <row r="63" spans="2:5">
      <c r="B63" s="3467" t="s">
        <v>11</v>
      </c>
      <c r="C63" s="3468" t="s">
        <v>64</v>
      </c>
      <c r="D63" s="3492">
        <v>0</v>
      </c>
      <c r="E63" s="3493">
        <v>0</v>
      </c>
    </row>
    <row r="64" spans="2:5">
      <c r="B64" s="3467" t="s">
        <v>13</v>
      </c>
      <c r="C64" s="3468" t="s">
        <v>275</v>
      </c>
      <c r="D64" s="3492">
        <v>0</v>
      </c>
      <c r="E64" s="3493">
        <v>0</v>
      </c>
    </row>
    <row r="65" spans="2:5">
      <c r="B65" s="3467" t="s">
        <v>15</v>
      </c>
      <c r="C65" s="3468" t="s">
        <v>16</v>
      </c>
      <c r="D65" s="3492">
        <v>0</v>
      </c>
      <c r="E65" s="3493">
        <v>0</v>
      </c>
    </row>
    <row r="66" spans="2:5">
      <c r="B66" s="3467" t="s">
        <v>38</v>
      </c>
      <c r="C66" s="3468" t="s">
        <v>65</v>
      </c>
      <c r="D66" s="3492">
        <v>0</v>
      </c>
      <c r="E66" s="3493">
        <v>0</v>
      </c>
    </row>
    <row r="67" spans="2:5">
      <c r="B67" s="3480" t="s">
        <v>40</v>
      </c>
      <c r="C67" s="3481" t="s">
        <v>66</v>
      </c>
      <c r="D67" s="3502">
        <v>721596.63</v>
      </c>
      <c r="E67" s="3503">
        <v>1</v>
      </c>
    </row>
    <row r="68" spans="2:5">
      <c r="B68" s="3480" t="s">
        <v>277</v>
      </c>
      <c r="C68" s="3481" t="s">
        <v>278</v>
      </c>
      <c r="D68" s="3504">
        <v>721596.63</v>
      </c>
      <c r="E68" s="3505">
        <v>1</v>
      </c>
    </row>
    <row r="69" spans="2:5">
      <c r="B69" s="3480" t="s">
        <v>279</v>
      </c>
      <c r="C69" s="3481" t="s">
        <v>280</v>
      </c>
      <c r="D69" s="3494">
        <v>0</v>
      </c>
      <c r="E69" s="3495">
        <v>0</v>
      </c>
    </row>
    <row r="70" spans="2:5">
      <c r="B70" s="3480" t="s">
        <v>281</v>
      </c>
      <c r="C70" s="3481" t="s">
        <v>282</v>
      </c>
      <c r="D70" s="3494">
        <v>0</v>
      </c>
      <c r="E70" s="3495">
        <v>0</v>
      </c>
    </row>
    <row r="71" spans="2:5">
      <c r="B71" s="3480" t="s">
        <v>283</v>
      </c>
      <c r="C71" s="3481" t="s">
        <v>284</v>
      </c>
      <c r="D71" s="3494">
        <v>0</v>
      </c>
      <c r="E71" s="3495">
        <v>0</v>
      </c>
    </row>
    <row r="72" spans="2:5" ht="25.5">
      <c r="B72" s="3480" t="s">
        <v>42</v>
      </c>
      <c r="C72" s="3481" t="s">
        <v>67</v>
      </c>
      <c r="D72" s="3494">
        <v>0</v>
      </c>
      <c r="E72" s="3495">
        <v>0</v>
      </c>
    </row>
    <row r="73" spans="2:5">
      <c r="B73" s="3480" t="s">
        <v>285</v>
      </c>
      <c r="C73" s="3481" t="s">
        <v>286</v>
      </c>
      <c r="D73" s="3494">
        <v>0</v>
      </c>
      <c r="E73" s="3495">
        <v>0</v>
      </c>
    </row>
    <row r="74" spans="2:5">
      <c r="B74" s="3480" t="s">
        <v>287</v>
      </c>
      <c r="C74" s="3481" t="s">
        <v>288</v>
      </c>
      <c r="D74" s="3494">
        <v>0</v>
      </c>
      <c r="E74" s="3495">
        <v>0</v>
      </c>
    </row>
    <row r="75" spans="2:5">
      <c r="B75" s="3480" t="s">
        <v>289</v>
      </c>
      <c r="C75" s="3481" t="s">
        <v>290</v>
      </c>
      <c r="D75" s="3492">
        <v>0</v>
      </c>
      <c r="E75" s="3495">
        <v>0</v>
      </c>
    </row>
    <row r="76" spans="2:5">
      <c r="B76" s="3480" t="s">
        <v>291</v>
      </c>
      <c r="C76" s="3481" t="s">
        <v>292</v>
      </c>
      <c r="D76" s="3494">
        <v>0</v>
      </c>
      <c r="E76" s="3495">
        <v>0</v>
      </c>
    </row>
    <row r="77" spans="2:5">
      <c r="B77" s="3480" t="s">
        <v>293</v>
      </c>
      <c r="C77" s="3481" t="s">
        <v>294</v>
      </c>
      <c r="D77" s="3494">
        <v>0</v>
      </c>
      <c r="E77" s="3495">
        <v>0</v>
      </c>
    </row>
    <row r="78" spans="2:5">
      <c r="B78" s="3480" t="s">
        <v>68</v>
      </c>
      <c r="C78" s="3481" t="s">
        <v>69</v>
      </c>
      <c r="D78" s="3494">
        <v>0</v>
      </c>
      <c r="E78" s="3495">
        <v>0</v>
      </c>
    </row>
    <row r="79" spans="2:5">
      <c r="B79" s="3467" t="s">
        <v>70</v>
      </c>
      <c r="C79" s="3468" t="s">
        <v>71</v>
      </c>
      <c r="D79" s="3492">
        <v>0</v>
      </c>
      <c r="E79" s="3493">
        <v>0</v>
      </c>
    </row>
    <row r="80" spans="2:5">
      <c r="B80" s="3467" t="s">
        <v>295</v>
      </c>
      <c r="C80" s="3468" t="s">
        <v>296</v>
      </c>
      <c r="D80" s="3492">
        <v>0</v>
      </c>
      <c r="E80" s="3493">
        <v>0</v>
      </c>
    </row>
    <row r="81" spans="2:5">
      <c r="B81" s="3467" t="s">
        <v>297</v>
      </c>
      <c r="C81" s="3468" t="s">
        <v>298</v>
      </c>
      <c r="D81" s="3492">
        <v>0</v>
      </c>
      <c r="E81" s="3493">
        <v>0</v>
      </c>
    </row>
    <row r="82" spans="2:5">
      <c r="B82" s="3467" t="s">
        <v>299</v>
      </c>
      <c r="C82" s="3468" t="s">
        <v>300</v>
      </c>
      <c r="D82" s="3492">
        <v>0</v>
      </c>
      <c r="E82" s="3493">
        <v>0</v>
      </c>
    </row>
    <row r="83" spans="2:5">
      <c r="B83" s="3467" t="s">
        <v>301</v>
      </c>
      <c r="C83" s="3468" t="s">
        <v>302</v>
      </c>
      <c r="D83" s="3492">
        <v>0</v>
      </c>
      <c r="E83" s="3493">
        <v>0</v>
      </c>
    </row>
    <row r="84" spans="2:5">
      <c r="B84" s="3467" t="s">
        <v>72</v>
      </c>
      <c r="C84" s="3468" t="s">
        <v>73</v>
      </c>
      <c r="D84" s="3492">
        <v>0</v>
      </c>
      <c r="E84" s="3493">
        <v>0</v>
      </c>
    </row>
    <row r="85" spans="2:5">
      <c r="B85" s="3467" t="s">
        <v>74</v>
      </c>
      <c r="C85" s="3468" t="s">
        <v>75</v>
      </c>
      <c r="D85" s="3492">
        <v>0</v>
      </c>
      <c r="E85" s="3493">
        <v>0</v>
      </c>
    </row>
    <row r="86" spans="2:5" ht="13.5" thickBot="1">
      <c r="B86" s="3482" t="s">
        <v>76</v>
      </c>
      <c r="C86" s="3483" t="s">
        <v>77</v>
      </c>
      <c r="D86" s="3496">
        <v>0</v>
      </c>
      <c r="E86" s="3497">
        <v>0</v>
      </c>
    </row>
    <row r="87" spans="2:5" ht="26.25" thickBot="1">
      <c r="B87" s="3484" t="s">
        <v>32</v>
      </c>
      <c r="C87" s="3485" t="s">
        <v>78</v>
      </c>
      <c r="D87" s="3486">
        <v>0</v>
      </c>
      <c r="E87" s="3487">
        <v>0</v>
      </c>
    </row>
    <row r="88" spans="2:5" ht="13.5" thickBot="1">
      <c r="B88" s="3464" t="s">
        <v>79</v>
      </c>
      <c r="C88" s="3465" t="s">
        <v>80</v>
      </c>
      <c r="D88" s="3466">
        <v>0</v>
      </c>
      <c r="E88" s="3477">
        <v>0</v>
      </c>
    </row>
    <row r="89" spans="2:5" ht="13.5" thickBot="1">
      <c r="B89" s="3464" t="s">
        <v>81</v>
      </c>
      <c r="C89" s="3465" t="s">
        <v>82</v>
      </c>
      <c r="D89" s="3466">
        <v>0</v>
      </c>
      <c r="E89" s="3477">
        <v>0</v>
      </c>
    </row>
    <row r="90" spans="2:5" ht="13.5" thickBot="1">
      <c r="B90" s="3464" t="s">
        <v>83</v>
      </c>
      <c r="C90" s="3465" t="s">
        <v>84</v>
      </c>
      <c r="D90" s="3466">
        <v>0</v>
      </c>
      <c r="E90" s="3489">
        <v>0</v>
      </c>
    </row>
    <row r="91" spans="2:5">
      <c r="B91" s="3464" t="s">
        <v>85</v>
      </c>
      <c r="C91" s="3465" t="s">
        <v>86</v>
      </c>
      <c r="D91" s="3509">
        <v>721596.63</v>
      </c>
      <c r="E91" s="3531">
        <v>1</v>
      </c>
    </row>
    <row r="92" spans="2:5">
      <c r="B92" s="3467" t="s">
        <v>5</v>
      </c>
      <c r="C92" s="3468" t="s">
        <v>87</v>
      </c>
      <c r="D92" s="3535">
        <v>721596.63</v>
      </c>
      <c r="E92" s="3536">
        <v>1</v>
      </c>
    </row>
    <row r="93" spans="2:5">
      <c r="B93" s="3467" t="s">
        <v>7</v>
      </c>
      <c r="C93" s="3468" t="s">
        <v>88</v>
      </c>
      <c r="D93" s="3535">
        <v>0</v>
      </c>
      <c r="E93" s="3536">
        <v>0</v>
      </c>
    </row>
    <row r="94" spans="2:5" ht="13.5" thickBot="1">
      <c r="B94" s="3469" t="s">
        <v>9</v>
      </c>
      <c r="C94" s="3470" t="s">
        <v>89</v>
      </c>
      <c r="D94" s="3498">
        <v>0</v>
      </c>
      <c r="E94" s="3499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opLeftCell="A58" workbookViewId="0">
      <selection activeCell="B3" sqref="B3:E3"/>
    </sheetView>
  </sheetViews>
  <sheetFormatPr defaultRowHeight="12.75"/>
  <cols>
    <col min="1" max="1" width="9.140625" style="43"/>
    <col min="2" max="2" width="5.28515625" style="43" bestFit="1" customWidth="1"/>
    <col min="3" max="3" width="72.7109375" style="43" customWidth="1"/>
    <col min="4" max="5" width="17.85546875" style="190" customWidth="1"/>
    <col min="6" max="6" width="7.42578125" customWidth="1"/>
    <col min="7" max="7" width="12.28515625" bestFit="1" customWidth="1"/>
  </cols>
  <sheetData>
    <row r="1" spans="2:6" ht="13.5" thickBot="1">
      <c r="B1" s="1"/>
      <c r="C1" s="1"/>
      <c r="D1" s="2"/>
      <c r="E1" s="2"/>
    </row>
    <row r="2" spans="2:6" ht="15.75">
      <c r="B2" s="6370" t="s">
        <v>304</v>
      </c>
      <c r="C2" s="6371"/>
      <c r="D2" s="6371"/>
      <c r="E2" s="6372"/>
    </row>
    <row r="3" spans="2:6" ht="15">
      <c r="B3" s="6373" t="s">
        <v>258</v>
      </c>
      <c r="C3" s="6374"/>
      <c r="D3" s="6374"/>
      <c r="E3" s="6375"/>
    </row>
    <row r="4" spans="2:6" ht="15.75">
      <c r="B4" s="6376" t="s">
        <v>0</v>
      </c>
      <c r="C4" s="6377"/>
      <c r="D4" s="6377"/>
      <c r="E4" s="6378"/>
    </row>
    <row r="5" spans="2:6" ht="21" thickBot="1">
      <c r="B5" s="6379" t="s">
        <v>249</v>
      </c>
      <c r="C5" s="6380"/>
      <c r="D5" s="6380"/>
      <c r="E5" s="6381"/>
      <c r="F5" s="140"/>
    </row>
    <row r="6" spans="2:6" ht="13.5" thickBot="1">
      <c r="B6" s="3"/>
      <c r="C6" s="3"/>
      <c r="D6" s="2"/>
      <c r="E6" s="174"/>
    </row>
    <row r="7" spans="2:6" ht="16.5" thickBot="1">
      <c r="B7" s="4"/>
      <c r="C7" s="5" t="s">
        <v>1</v>
      </c>
      <c r="D7" s="6"/>
      <c r="E7" s="7"/>
    </row>
    <row r="8" spans="2:6" ht="13.5" thickBot="1">
      <c r="B8" s="8"/>
      <c r="C8" s="162" t="s">
        <v>2</v>
      </c>
      <c r="D8" s="98" t="s">
        <v>131</v>
      </c>
      <c r="E8" s="45" t="s">
        <v>259</v>
      </c>
    </row>
    <row r="9" spans="2:6">
      <c r="B9" s="12" t="s">
        <v>3</v>
      </c>
      <c r="C9" s="13" t="s">
        <v>4</v>
      </c>
      <c r="D9" s="95">
        <f>D10+D11+D12+D13</f>
        <v>1455131.88</v>
      </c>
      <c r="E9" s="23">
        <f>E10+E11+E12+E13</f>
        <v>1163538.51</v>
      </c>
    </row>
    <row r="10" spans="2:6">
      <c r="B10" s="14" t="s">
        <v>5</v>
      </c>
      <c r="C10" s="93" t="s">
        <v>6</v>
      </c>
      <c r="D10" s="175">
        <v>1455131.88</v>
      </c>
      <c r="E10" s="226">
        <v>1163538.51</v>
      </c>
    </row>
    <row r="11" spans="2:6">
      <c r="B11" s="14" t="s">
        <v>7</v>
      </c>
      <c r="C11" s="93" t="s">
        <v>8</v>
      </c>
      <c r="D11" s="175"/>
      <c r="E11" s="226"/>
    </row>
    <row r="12" spans="2:6" ht="25.5">
      <c r="B12" s="14" t="s">
        <v>9</v>
      </c>
      <c r="C12" s="93" t="s">
        <v>10</v>
      </c>
      <c r="D12" s="175"/>
      <c r="E12" s="226"/>
    </row>
    <row r="13" spans="2:6">
      <c r="B13" s="14" t="s">
        <v>11</v>
      </c>
      <c r="C13" s="93" t="s">
        <v>12</v>
      </c>
      <c r="D13" s="175"/>
      <c r="E13" s="226"/>
    </row>
    <row r="14" spans="2:6">
      <c r="B14" s="14" t="s">
        <v>13</v>
      </c>
      <c r="C14" s="93" t="s">
        <v>14</v>
      </c>
      <c r="D14" s="175"/>
      <c r="E14" s="226"/>
    </row>
    <row r="15" spans="2:6" ht="13.5" thickBot="1">
      <c r="B15" s="14" t="s">
        <v>15</v>
      </c>
      <c r="C15" s="93" t="s">
        <v>16</v>
      </c>
      <c r="D15" s="175"/>
      <c r="E15" s="226"/>
    </row>
    <row r="16" spans="2:6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D9-D16</f>
        <v>1455131.88</v>
      </c>
      <c r="E20" s="229">
        <f>E9-E16</f>
        <v>1163538.51</v>
      </c>
      <c r="F20" s="168"/>
      <c r="G20" s="105"/>
    </row>
    <row r="21" spans="2:7" ht="13.5" thickBot="1">
      <c r="B21" s="3"/>
      <c r="C21" s="17"/>
      <c r="D21" s="18"/>
      <c r="E21" s="18"/>
      <c r="F21" s="92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>
        <f>D20</f>
        <v>1455131.88</v>
      </c>
    </row>
    <row r="25" spans="2:7">
      <c r="B25" s="21" t="s">
        <v>25</v>
      </c>
      <c r="C25" s="22" t="s">
        <v>26</v>
      </c>
      <c r="D25" s="95">
        <v>1420161.96</v>
      </c>
      <c r="E25" s="110">
        <v>-178744.62</v>
      </c>
      <c r="F25" s="92"/>
    </row>
    <row r="26" spans="2:7">
      <c r="B26" s="24" t="s">
        <v>27</v>
      </c>
      <c r="C26" s="25" t="s">
        <v>28</v>
      </c>
      <c r="D26" s="96">
        <v>1712743.85</v>
      </c>
      <c r="E26" s="111">
        <v>625354.18999999994</v>
      </c>
    </row>
    <row r="27" spans="2:7">
      <c r="B27" s="26" t="s">
        <v>5</v>
      </c>
      <c r="C27" s="15" t="s">
        <v>29</v>
      </c>
      <c r="D27" s="175">
        <v>1573575</v>
      </c>
      <c r="E27" s="231">
        <v>584824</v>
      </c>
    </row>
    <row r="28" spans="2:7">
      <c r="B28" s="26" t="s">
        <v>7</v>
      </c>
      <c r="C28" s="15" t="s">
        <v>30</v>
      </c>
      <c r="D28" s="175"/>
      <c r="E28" s="231"/>
    </row>
    <row r="29" spans="2:7">
      <c r="B29" s="26" t="s">
        <v>9</v>
      </c>
      <c r="C29" s="15" t="s">
        <v>31</v>
      </c>
      <c r="D29" s="175">
        <v>139168.85</v>
      </c>
      <c r="E29" s="231">
        <v>40530.19</v>
      </c>
    </row>
    <row r="30" spans="2:7">
      <c r="B30" s="24" t="s">
        <v>32</v>
      </c>
      <c r="C30" s="27" t="s">
        <v>33</v>
      </c>
      <c r="D30" s="96">
        <v>292581.89</v>
      </c>
      <c r="E30" s="111">
        <v>804098.81</v>
      </c>
    </row>
    <row r="31" spans="2:7">
      <c r="B31" s="26" t="s">
        <v>5</v>
      </c>
      <c r="C31" s="15" t="s">
        <v>34</v>
      </c>
      <c r="D31" s="175"/>
      <c r="E31" s="231"/>
    </row>
    <row r="32" spans="2:7">
      <c r="B32" s="26" t="s">
        <v>7</v>
      </c>
      <c r="C32" s="15" t="s">
        <v>35</v>
      </c>
      <c r="D32" s="175"/>
      <c r="E32" s="231"/>
    </row>
    <row r="33" spans="2:6">
      <c r="B33" s="26" t="s">
        <v>9</v>
      </c>
      <c r="C33" s="15" t="s">
        <v>36</v>
      </c>
      <c r="D33" s="175">
        <v>260.88</v>
      </c>
      <c r="E33" s="231">
        <v>4261.22</v>
      </c>
    </row>
    <row r="34" spans="2:6">
      <c r="B34" s="26" t="s">
        <v>11</v>
      </c>
      <c r="C34" s="15" t="s">
        <v>37</v>
      </c>
      <c r="D34" s="175"/>
      <c r="E34" s="231"/>
    </row>
    <row r="35" spans="2:6" ht="25.5">
      <c r="B35" s="26" t="s">
        <v>38</v>
      </c>
      <c r="C35" s="15" t="s">
        <v>39</v>
      </c>
      <c r="D35" s="175">
        <v>4647.6400000000003</v>
      </c>
      <c r="E35" s="231">
        <v>19620.29</v>
      </c>
    </row>
    <row r="36" spans="2:6">
      <c r="B36" s="26" t="s">
        <v>40</v>
      </c>
      <c r="C36" s="15" t="s">
        <v>41</v>
      </c>
      <c r="D36" s="175"/>
      <c r="E36" s="231"/>
    </row>
    <row r="37" spans="2:6" ht="13.5" thickBot="1">
      <c r="B37" s="28" t="s">
        <v>42</v>
      </c>
      <c r="C37" s="29" t="s">
        <v>43</v>
      </c>
      <c r="D37" s="175">
        <v>287673.37</v>
      </c>
      <c r="E37" s="231">
        <v>780217.3</v>
      </c>
    </row>
    <row r="38" spans="2:6">
      <c r="B38" s="21" t="s">
        <v>44</v>
      </c>
      <c r="C38" s="22" t="s">
        <v>45</v>
      </c>
      <c r="D38" s="95">
        <v>34969.919999999998</v>
      </c>
      <c r="E38" s="23">
        <v>-112848.75</v>
      </c>
    </row>
    <row r="39" spans="2:6" ht="13.5" thickBot="1">
      <c r="B39" s="30" t="s">
        <v>46</v>
      </c>
      <c r="C39" s="31" t="s">
        <v>47</v>
      </c>
      <c r="D39" s="97">
        <v>1455131.88</v>
      </c>
      <c r="E39" s="242">
        <f>E24+E25+E38</f>
        <v>1163538.5099999998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>
        <v>8270.1442299999999</v>
      </c>
    </row>
    <row r="45" spans="2:6" ht="13.5" thickBot="1">
      <c r="B45" s="41" t="s">
        <v>7</v>
      </c>
      <c r="C45" s="49" t="s">
        <v>52</v>
      </c>
      <c r="D45" s="143">
        <v>8270.1442299999999</v>
      </c>
      <c r="E45" s="148">
        <v>7198.3327799999997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>
        <v>175.95</v>
      </c>
    </row>
    <row r="48" spans="2:6">
      <c r="B48" s="39" t="s">
        <v>7</v>
      </c>
      <c r="C48" s="48" t="s">
        <v>54</v>
      </c>
      <c r="D48" s="160">
        <v>152.29</v>
      </c>
      <c r="E48" s="154">
        <v>148.07</v>
      </c>
    </row>
    <row r="49" spans="2:5">
      <c r="B49" s="39" t="s">
        <v>9</v>
      </c>
      <c r="C49" s="48" t="s">
        <v>55</v>
      </c>
      <c r="D49" s="160">
        <v>176.17</v>
      </c>
      <c r="E49" s="154">
        <v>175.35</v>
      </c>
    </row>
    <row r="50" spans="2:5" ht="13.5" thickBot="1">
      <c r="B50" s="41" t="s">
        <v>11</v>
      </c>
      <c r="C50" s="49" t="s">
        <v>52</v>
      </c>
      <c r="D50" s="143">
        <v>175.95</v>
      </c>
      <c r="E50" s="152">
        <v>161.63999999999999</v>
      </c>
    </row>
    <row r="51" spans="2:5" ht="13.5" thickBot="1">
      <c r="B51" s="32"/>
      <c r="C51" s="33"/>
      <c r="D51" s="153"/>
      <c r="E51" s="153"/>
    </row>
    <row r="52" spans="2:5" ht="16.5" thickBot="1">
      <c r="B52" s="3514"/>
      <c r="C52" s="3515" t="s">
        <v>56</v>
      </c>
      <c r="D52" s="3516"/>
      <c r="E52" s="3506"/>
    </row>
    <row r="53" spans="2:5" ht="23.25" customHeight="1" thickBot="1">
      <c r="B53" s="6368" t="s">
        <v>57</v>
      </c>
      <c r="C53" s="6369"/>
      <c r="D53" s="3517" t="s">
        <v>58</v>
      </c>
      <c r="E53" s="3518" t="s">
        <v>59</v>
      </c>
    </row>
    <row r="54" spans="2:5" ht="13.5" thickBot="1">
      <c r="B54" s="3519" t="s">
        <v>27</v>
      </c>
      <c r="C54" s="3508" t="s">
        <v>60</v>
      </c>
      <c r="D54" s="3543">
        <v>1163538.51</v>
      </c>
      <c r="E54" s="3544">
        <v>1</v>
      </c>
    </row>
    <row r="55" spans="2:5" ht="25.5">
      <c r="B55" s="3521" t="s">
        <v>5</v>
      </c>
      <c r="C55" s="3522" t="s">
        <v>61</v>
      </c>
      <c r="D55" s="3533">
        <v>0</v>
      </c>
      <c r="E55" s="3534">
        <v>0</v>
      </c>
    </row>
    <row r="56" spans="2:5">
      <c r="B56" s="3510" t="s">
        <v>268</v>
      </c>
      <c r="C56" s="245" t="s">
        <v>269</v>
      </c>
      <c r="D56" s="3535">
        <v>0</v>
      </c>
      <c r="E56" s="3536">
        <v>0</v>
      </c>
    </row>
    <row r="57" spans="2:5">
      <c r="B57" s="246" t="s">
        <v>270</v>
      </c>
      <c r="C57" s="245" t="s">
        <v>271</v>
      </c>
      <c r="D57" s="3535">
        <v>0</v>
      </c>
      <c r="E57" s="3536">
        <v>0</v>
      </c>
    </row>
    <row r="58" spans="2:5">
      <c r="B58" s="246" t="s">
        <v>272</v>
      </c>
      <c r="C58" s="245" t="s">
        <v>273</v>
      </c>
      <c r="D58" s="247">
        <v>0</v>
      </c>
      <c r="E58" s="3536">
        <v>0</v>
      </c>
    </row>
    <row r="59" spans="2:5" ht="25.5">
      <c r="B59" s="3510" t="s">
        <v>7</v>
      </c>
      <c r="C59" s="3511" t="s">
        <v>62</v>
      </c>
      <c r="D59" s="3535">
        <v>0</v>
      </c>
      <c r="E59" s="3536">
        <v>0</v>
      </c>
    </row>
    <row r="60" spans="2:5">
      <c r="B60" s="3510" t="s">
        <v>9</v>
      </c>
      <c r="C60" s="3511" t="s">
        <v>63</v>
      </c>
      <c r="D60" s="3535">
        <v>0</v>
      </c>
      <c r="E60" s="3536">
        <v>0</v>
      </c>
    </row>
    <row r="61" spans="2:5" ht="24" customHeight="1">
      <c r="B61" s="3510" t="s">
        <v>274</v>
      </c>
      <c r="C61" s="3511" t="s">
        <v>275</v>
      </c>
      <c r="D61" s="3535">
        <v>0</v>
      </c>
      <c r="E61" s="3536">
        <v>0</v>
      </c>
    </row>
    <row r="62" spans="2:5">
      <c r="B62" s="3510" t="s">
        <v>276</v>
      </c>
      <c r="C62" s="3511" t="s">
        <v>16</v>
      </c>
      <c r="D62" s="3535">
        <v>0</v>
      </c>
      <c r="E62" s="3536">
        <v>0</v>
      </c>
    </row>
    <row r="63" spans="2:5">
      <c r="B63" s="3510" t="s">
        <v>11</v>
      </c>
      <c r="C63" s="3511" t="s">
        <v>64</v>
      </c>
      <c r="D63" s="3535">
        <v>0</v>
      </c>
      <c r="E63" s="3536">
        <v>0</v>
      </c>
    </row>
    <row r="64" spans="2:5">
      <c r="B64" s="3510" t="s">
        <v>13</v>
      </c>
      <c r="C64" s="3511" t="s">
        <v>275</v>
      </c>
      <c r="D64" s="3535">
        <v>0</v>
      </c>
      <c r="E64" s="3536">
        <v>0</v>
      </c>
    </row>
    <row r="65" spans="2:5">
      <c r="B65" s="3510" t="s">
        <v>15</v>
      </c>
      <c r="C65" s="3511" t="s">
        <v>16</v>
      </c>
      <c r="D65" s="3535">
        <v>0</v>
      </c>
      <c r="E65" s="3536">
        <v>0</v>
      </c>
    </row>
    <row r="66" spans="2:5">
      <c r="B66" s="3510" t="s">
        <v>38</v>
      </c>
      <c r="C66" s="3511" t="s">
        <v>65</v>
      </c>
      <c r="D66" s="3535">
        <v>0</v>
      </c>
      <c r="E66" s="3536">
        <v>0</v>
      </c>
    </row>
    <row r="67" spans="2:5">
      <c r="B67" s="3523" t="s">
        <v>40</v>
      </c>
      <c r="C67" s="3524" t="s">
        <v>66</v>
      </c>
      <c r="D67" s="3545">
        <v>1163538.51</v>
      </c>
      <c r="E67" s="3546">
        <v>1</v>
      </c>
    </row>
    <row r="68" spans="2:5">
      <c r="B68" s="3523" t="s">
        <v>277</v>
      </c>
      <c r="C68" s="3524" t="s">
        <v>278</v>
      </c>
      <c r="D68" s="3547">
        <v>1163538.51</v>
      </c>
      <c r="E68" s="3548">
        <v>1</v>
      </c>
    </row>
    <row r="69" spans="2:5">
      <c r="B69" s="3523" t="s">
        <v>279</v>
      </c>
      <c r="C69" s="3524" t="s">
        <v>280</v>
      </c>
      <c r="D69" s="3537">
        <v>0</v>
      </c>
      <c r="E69" s="3538">
        <v>0</v>
      </c>
    </row>
    <row r="70" spans="2:5">
      <c r="B70" s="3523" t="s">
        <v>281</v>
      </c>
      <c r="C70" s="3524" t="s">
        <v>282</v>
      </c>
      <c r="D70" s="3537">
        <v>0</v>
      </c>
      <c r="E70" s="3538">
        <v>0</v>
      </c>
    </row>
    <row r="71" spans="2:5">
      <c r="B71" s="3523" t="s">
        <v>283</v>
      </c>
      <c r="C71" s="3524" t="s">
        <v>284</v>
      </c>
      <c r="D71" s="3537">
        <v>0</v>
      </c>
      <c r="E71" s="3538">
        <v>0</v>
      </c>
    </row>
    <row r="72" spans="2:5" ht="25.5">
      <c r="B72" s="3523" t="s">
        <v>42</v>
      </c>
      <c r="C72" s="3524" t="s">
        <v>67</v>
      </c>
      <c r="D72" s="3537">
        <v>0</v>
      </c>
      <c r="E72" s="3538">
        <v>0</v>
      </c>
    </row>
    <row r="73" spans="2:5">
      <c r="B73" s="3523" t="s">
        <v>285</v>
      </c>
      <c r="C73" s="3524" t="s">
        <v>286</v>
      </c>
      <c r="D73" s="3537">
        <v>0</v>
      </c>
      <c r="E73" s="3538">
        <v>0</v>
      </c>
    </row>
    <row r="74" spans="2:5">
      <c r="B74" s="3523" t="s">
        <v>287</v>
      </c>
      <c r="C74" s="3524" t="s">
        <v>288</v>
      </c>
      <c r="D74" s="3537">
        <v>0</v>
      </c>
      <c r="E74" s="3538">
        <v>0</v>
      </c>
    </row>
    <row r="75" spans="2:5">
      <c r="B75" s="3523" t="s">
        <v>289</v>
      </c>
      <c r="C75" s="3524" t="s">
        <v>290</v>
      </c>
      <c r="D75" s="3535">
        <v>0</v>
      </c>
      <c r="E75" s="3538">
        <v>0</v>
      </c>
    </row>
    <row r="76" spans="2:5">
      <c r="B76" s="3523" t="s">
        <v>291</v>
      </c>
      <c r="C76" s="3524" t="s">
        <v>292</v>
      </c>
      <c r="D76" s="3537">
        <v>0</v>
      </c>
      <c r="E76" s="3538">
        <v>0</v>
      </c>
    </row>
    <row r="77" spans="2:5">
      <c r="B77" s="3523" t="s">
        <v>293</v>
      </c>
      <c r="C77" s="3524" t="s">
        <v>294</v>
      </c>
      <c r="D77" s="3537">
        <v>0</v>
      </c>
      <c r="E77" s="3538">
        <v>0</v>
      </c>
    </row>
    <row r="78" spans="2:5">
      <c r="B78" s="3523" t="s">
        <v>68</v>
      </c>
      <c r="C78" s="3524" t="s">
        <v>69</v>
      </c>
      <c r="D78" s="3537">
        <v>0</v>
      </c>
      <c r="E78" s="3538">
        <v>0</v>
      </c>
    </row>
    <row r="79" spans="2:5">
      <c r="B79" s="3510" t="s">
        <v>70</v>
      </c>
      <c r="C79" s="3511" t="s">
        <v>71</v>
      </c>
      <c r="D79" s="3535">
        <v>0</v>
      </c>
      <c r="E79" s="3536">
        <v>0</v>
      </c>
    </row>
    <row r="80" spans="2:5">
      <c r="B80" s="3510" t="s">
        <v>295</v>
      </c>
      <c r="C80" s="3511" t="s">
        <v>296</v>
      </c>
      <c r="D80" s="3535">
        <v>0</v>
      </c>
      <c r="E80" s="3536">
        <v>0</v>
      </c>
    </row>
    <row r="81" spans="2:5">
      <c r="B81" s="3510" t="s">
        <v>297</v>
      </c>
      <c r="C81" s="3511" t="s">
        <v>298</v>
      </c>
      <c r="D81" s="3535">
        <v>0</v>
      </c>
      <c r="E81" s="3536">
        <v>0</v>
      </c>
    </row>
    <row r="82" spans="2:5">
      <c r="B82" s="3510" t="s">
        <v>299</v>
      </c>
      <c r="C82" s="3511" t="s">
        <v>300</v>
      </c>
      <c r="D82" s="3535">
        <v>0</v>
      </c>
      <c r="E82" s="3536">
        <v>0</v>
      </c>
    </row>
    <row r="83" spans="2:5">
      <c r="B83" s="3510" t="s">
        <v>301</v>
      </c>
      <c r="C83" s="3511" t="s">
        <v>302</v>
      </c>
      <c r="D83" s="3535">
        <v>0</v>
      </c>
      <c r="E83" s="3536">
        <v>0</v>
      </c>
    </row>
    <row r="84" spans="2:5">
      <c r="B84" s="3510" t="s">
        <v>72</v>
      </c>
      <c r="C84" s="3511" t="s">
        <v>73</v>
      </c>
      <c r="D84" s="3535">
        <v>0</v>
      </c>
      <c r="E84" s="3536">
        <v>0</v>
      </c>
    </row>
    <row r="85" spans="2:5">
      <c r="B85" s="3510" t="s">
        <v>74</v>
      </c>
      <c r="C85" s="3511" t="s">
        <v>75</v>
      </c>
      <c r="D85" s="3535">
        <v>0</v>
      </c>
      <c r="E85" s="3536">
        <v>0</v>
      </c>
    </row>
    <row r="86" spans="2:5" ht="13.5" thickBot="1">
      <c r="B86" s="3525" t="s">
        <v>76</v>
      </c>
      <c r="C86" s="3526" t="s">
        <v>77</v>
      </c>
      <c r="D86" s="3539">
        <v>0</v>
      </c>
      <c r="E86" s="3540">
        <v>0</v>
      </c>
    </row>
    <row r="87" spans="2:5" ht="26.25" thickBot="1">
      <c r="B87" s="3527" t="s">
        <v>32</v>
      </c>
      <c r="C87" s="3528" t="s">
        <v>78</v>
      </c>
      <c r="D87" s="3529">
        <v>0</v>
      </c>
      <c r="E87" s="3530">
        <v>0</v>
      </c>
    </row>
    <row r="88" spans="2:5" ht="13.5" thickBot="1">
      <c r="B88" s="3507" t="s">
        <v>79</v>
      </c>
      <c r="C88" s="3508" t="s">
        <v>80</v>
      </c>
      <c r="D88" s="3509">
        <v>0</v>
      </c>
      <c r="E88" s="3520">
        <v>0</v>
      </c>
    </row>
    <row r="89" spans="2:5" ht="13.5" thickBot="1">
      <c r="B89" s="3507" t="s">
        <v>81</v>
      </c>
      <c r="C89" s="3508" t="s">
        <v>82</v>
      </c>
      <c r="D89" s="3509">
        <v>0</v>
      </c>
      <c r="E89" s="3520">
        <v>0</v>
      </c>
    </row>
    <row r="90" spans="2:5" ht="13.5" thickBot="1">
      <c r="B90" s="3507" t="s">
        <v>83</v>
      </c>
      <c r="C90" s="3508" t="s">
        <v>84</v>
      </c>
      <c r="D90" s="3509">
        <v>0</v>
      </c>
      <c r="E90" s="3532">
        <v>0</v>
      </c>
    </row>
    <row r="91" spans="2:5">
      <c r="B91" s="3507" t="s">
        <v>85</v>
      </c>
      <c r="C91" s="3508" t="s">
        <v>86</v>
      </c>
      <c r="D91" s="3552">
        <v>1163538.51</v>
      </c>
      <c r="E91" s="3575">
        <v>1</v>
      </c>
    </row>
    <row r="92" spans="2:5">
      <c r="B92" s="3510" t="s">
        <v>5</v>
      </c>
      <c r="C92" s="3511" t="s">
        <v>87</v>
      </c>
      <c r="D92" s="3579">
        <v>1163538.51</v>
      </c>
      <c r="E92" s="3580">
        <v>1</v>
      </c>
    </row>
    <row r="93" spans="2:5">
      <c r="B93" s="3510" t="s">
        <v>7</v>
      </c>
      <c r="C93" s="3511" t="s">
        <v>88</v>
      </c>
      <c r="D93" s="3579">
        <v>0</v>
      </c>
      <c r="E93" s="3580">
        <v>0</v>
      </c>
    </row>
    <row r="94" spans="2:5" ht="13.5" thickBot="1">
      <c r="B94" s="3512" t="s">
        <v>9</v>
      </c>
      <c r="C94" s="3513" t="s">
        <v>89</v>
      </c>
      <c r="D94" s="3541">
        <v>0</v>
      </c>
      <c r="E94" s="3542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>
  <dimension ref="B1:G94"/>
  <sheetViews>
    <sheetView topLeftCell="A52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223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/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/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238">
        <v>1312.4500000000007</v>
      </c>
      <c r="F25" s="92"/>
    </row>
    <row r="26" spans="2:7">
      <c r="B26" s="24" t="s">
        <v>27</v>
      </c>
      <c r="C26" s="25" t="s">
        <v>28</v>
      </c>
      <c r="D26" s="96"/>
      <c r="E26" s="239">
        <v>8846.16</v>
      </c>
      <c r="F26" s="92"/>
    </row>
    <row r="27" spans="2:7">
      <c r="B27" s="26" t="s">
        <v>5</v>
      </c>
      <c r="C27" s="15" t="s">
        <v>29</v>
      </c>
      <c r="D27" s="175"/>
      <c r="E27" s="240"/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/>
      <c r="E29" s="240">
        <v>8846.16</v>
      </c>
      <c r="F29" s="92"/>
    </row>
    <row r="30" spans="2:7">
      <c r="B30" s="24" t="s">
        <v>32</v>
      </c>
      <c r="C30" s="27" t="s">
        <v>33</v>
      </c>
      <c r="D30" s="96"/>
      <c r="E30" s="239">
        <v>7533.7099999999991</v>
      </c>
    </row>
    <row r="31" spans="2:7">
      <c r="B31" s="26" t="s">
        <v>5</v>
      </c>
      <c r="C31" s="15" t="s">
        <v>34</v>
      </c>
      <c r="D31" s="175"/>
      <c r="E31" s="240">
        <v>5761.12</v>
      </c>
    </row>
    <row r="32" spans="2:7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/>
      <c r="E33" s="240">
        <v>9.61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/>
      <c r="E35" s="240">
        <v>78.88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/>
      <c r="E37" s="240">
        <v>1684.1</v>
      </c>
    </row>
    <row r="38" spans="2:6">
      <c r="B38" s="21" t="s">
        <v>44</v>
      </c>
      <c r="C38" s="22" t="s">
        <v>45</v>
      </c>
      <c r="D38" s="95"/>
      <c r="E38" s="23">
        <v>-1312.45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0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/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84.86</v>
      </c>
    </row>
    <row r="49" spans="2:5">
      <c r="B49" s="39" t="s">
        <v>9</v>
      </c>
      <c r="C49" s="48" t="s">
        <v>55</v>
      </c>
      <c r="D49" s="160"/>
      <c r="E49" s="154">
        <v>121.52</v>
      </c>
    </row>
    <row r="50" spans="2:5" ht="13.5" thickBot="1">
      <c r="B50" s="41" t="s">
        <v>11</v>
      </c>
      <c r="C50" s="49" t="s">
        <v>52</v>
      </c>
      <c r="D50" s="143"/>
      <c r="E50" s="152"/>
    </row>
    <row r="51" spans="2:5" ht="13.5" thickBot="1">
      <c r="B51" s="32"/>
      <c r="C51" s="33"/>
      <c r="D51" s="153"/>
      <c r="E51" s="153"/>
    </row>
    <row r="52" spans="2:5" ht="16.5" thickBot="1">
      <c r="B52" s="3557"/>
      <c r="C52" s="3558" t="s">
        <v>56</v>
      </c>
      <c r="D52" s="3559"/>
      <c r="E52" s="3549"/>
    </row>
    <row r="53" spans="2:5" ht="23.25" customHeight="1" thickBot="1">
      <c r="B53" s="6368" t="s">
        <v>57</v>
      </c>
      <c r="C53" s="6369"/>
      <c r="D53" s="3560" t="s">
        <v>58</v>
      </c>
      <c r="E53" s="3561" t="s">
        <v>59</v>
      </c>
    </row>
    <row r="54" spans="2:5" ht="13.5" thickBot="1">
      <c r="B54" s="3562" t="s">
        <v>27</v>
      </c>
      <c r="C54" s="3551" t="s">
        <v>60</v>
      </c>
      <c r="D54" s="3563">
        <v>0</v>
      </c>
      <c r="E54" s="3564">
        <v>0</v>
      </c>
    </row>
    <row r="55" spans="2:5" ht="25.5">
      <c r="B55" s="3565" t="s">
        <v>5</v>
      </c>
      <c r="C55" s="3566" t="s">
        <v>61</v>
      </c>
      <c r="D55" s="3577">
        <v>0</v>
      </c>
      <c r="E55" s="3578">
        <v>0</v>
      </c>
    </row>
    <row r="56" spans="2:5">
      <c r="B56" s="3553" t="s">
        <v>268</v>
      </c>
      <c r="C56" s="245" t="s">
        <v>269</v>
      </c>
      <c r="D56" s="3579">
        <v>0</v>
      </c>
      <c r="E56" s="3580">
        <v>0</v>
      </c>
    </row>
    <row r="57" spans="2:5">
      <c r="B57" s="246" t="s">
        <v>270</v>
      </c>
      <c r="C57" s="245" t="s">
        <v>271</v>
      </c>
      <c r="D57" s="3579">
        <v>0</v>
      </c>
      <c r="E57" s="3580">
        <v>0</v>
      </c>
    </row>
    <row r="58" spans="2:5">
      <c r="B58" s="246" t="s">
        <v>272</v>
      </c>
      <c r="C58" s="245" t="s">
        <v>273</v>
      </c>
      <c r="D58" s="247">
        <v>0</v>
      </c>
      <c r="E58" s="3580">
        <v>0</v>
      </c>
    </row>
    <row r="59" spans="2:5" ht="25.5">
      <c r="B59" s="3553" t="s">
        <v>7</v>
      </c>
      <c r="C59" s="3554" t="s">
        <v>62</v>
      </c>
      <c r="D59" s="3579">
        <v>0</v>
      </c>
      <c r="E59" s="3580">
        <v>0</v>
      </c>
    </row>
    <row r="60" spans="2:5">
      <c r="B60" s="3553" t="s">
        <v>9</v>
      </c>
      <c r="C60" s="3554" t="s">
        <v>63</v>
      </c>
      <c r="D60" s="3579">
        <v>0</v>
      </c>
      <c r="E60" s="3580">
        <v>0</v>
      </c>
    </row>
    <row r="61" spans="2:5">
      <c r="B61" s="3553" t="s">
        <v>274</v>
      </c>
      <c r="C61" s="3554" t="s">
        <v>275</v>
      </c>
      <c r="D61" s="3579">
        <v>0</v>
      </c>
      <c r="E61" s="3580">
        <v>0</v>
      </c>
    </row>
    <row r="62" spans="2:5">
      <c r="B62" s="3553" t="s">
        <v>276</v>
      </c>
      <c r="C62" s="3554" t="s">
        <v>16</v>
      </c>
      <c r="D62" s="3579">
        <v>0</v>
      </c>
      <c r="E62" s="3580">
        <v>0</v>
      </c>
    </row>
    <row r="63" spans="2:5">
      <c r="B63" s="3553" t="s">
        <v>11</v>
      </c>
      <c r="C63" s="3554" t="s">
        <v>64</v>
      </c>
      <c r="D63" s="3579">
        <v>0</v>
      </c>
      <c r="E63" s="3580">
        <v>0</v>
      </c>
    </row>
    <row r="64" spans="2:5">
      <c r="B64" s="3553" t="s">
        <v>13</v>
      </c>
      <c r="C64" s="3554" t="s">
        <v>275</v>
      </c>
      <c r="D64" s="3579">
        <v>0</v>
      </c>
      <c r="E64" s="3580">
        <v>0</v>
      </c>
    </row>
    <row r="65" spans="2:5">
      <c r="B65" s="3553" t="s">
        <v>15</v>
      </c>
      <c r="C65" s="3554" t="s">
        <v>16</v>
      </c>
      <c r="D65" s="3579">
        <v>0</v>
      </c>
      <c r="E65" s="3580">
        <v>0</v>
      </c>
    </row>
    <row r="66" spans="2:5">
      <c r="B66" s="3553" t="s">
        <v>38</v>
      </c>
      <c r="C66" s="3554" t="s">
        <v>65</v>
      </c>
      <c r="D66" s="3579">
        <v>0</v>
      </c>
      <c r="E66" s="3580">
        <v>0</v>
      </c>
    </row>
    <row r="67" spans="2:5">
      <c r="B67" s="3567" t="s">
        <v>40</v>
      </c>
      <c r="C67" s="3568" t="s">
        <v>66</v>
      </c>
      <c r="D67" s="3581">
        <v>0</v>
      </c>
      <c r="E67" s="3580">
        <v>0</v>
      </c>
    </row>
    <row r="68" spans="2:5">
      <c r="B68" s="3567" t="s">
        <v>277</v>
      </c>
      <c r="C68" s="3568" t="s">
        <v>278</v>
      </c>
      <c r="D68" s="3581">
        <v>0</v>
      </c>
      <c r="E68" s="3580">
        <v>0</v>
      </c>
    </row>
    <row r="69" spans="2:5">
      <c r="B69" s="3567" t="s">
        <v>279</v>
      </c>
      <c r="C69" s="3568" t="s">
        <v>280</v>
      </c>
      <c r="D69" s="3581">
        <v>0</v>
      </c>
      <c r="E69" s="3582">
        <v>0</v>
      </c>
    </row>
    <row r="70" spans="2:5">
      <c r="B70" s="3567" t="s">
        <v>281</v>
      </c>
      <c r="C70" s="3568" t="s">
        <v>282</v>
      </c>
      <c r="D70" s="3581">
        <v>0</v>
      </c>
      <c r="E70" s="3582">
        <v>0</v>
      </c>
    </row>
    <row r="71" spans="2:5">
      <c r="B71" s="3567" t="s">
        <v>283</v>
      </c>
      <c r="C71" s="3568" t="s">
        <v>284</v>
      </c>
      <c r="D71" s="3581">
        <v>0</v>
      </c>
      <c r="E71" s="3582">
        <v>0</v>
      </c>
    </row>
    <row r="72" spans="2:5" ht="25.5">
      <c r="B72" s="3567" t="s">
        <v>42</v>
      </c>
      <c r="C72" s="3568" t="s">
        <v>67</v>
      </c>
      <c r="D72" s="3581">
        <v>0</v>
      </c>
      <c r="E72" s="3582">
        <v>0</v>
      </c>
    </row>
    <row r="73" spans="2:5">
      <c r="B73" s="3567" t="s">
        <v>285</v>
      </c>
      <c r="C73" s="3568" t="s">
        <v>286</v>
      </c>
      <c r="D73" s="3581">
        <v>0</v>
      </c>
      <c r="E73" s="3582">
        <v>0</v>
      </c>
    </row>
    <row r="74" spans="2:5">
      <c r="B74" s="3567" t="s">
        <v>287</v>
      </c>
      <c r="C74" s="3568" t="s">
        <v>288</v>
      </c>
      <c r="D74" s="3581">
        <v>0</v>
      </c>
      <c r="E74" s="3582">
        <v>0</v>
      </c>
    </row>
    <row r="75" spans="2:5">
      <c r="B75" s="3567" t="s">
        <v>289</v>
      </c>
      <c r="C75" s="3568" t="s">
        <v>290</v>
      </c>
      <c r="D75" s="3579">
        <v>0</v>
      </c>
      <c r="E75" s="3582">
        <v>0</v>
      </c>
    </row>
    <row r="76" spans="2:5">
      <c r="B76" s="3567" t="s">
        <v>291</v>
      </c>
      <c r="C76" s="3568" t="s">
        <v>292</v>
      </c>
      <c r="D76" s="3581">
        <v>0</v>
      </c>
      <c r="E76" s="3582">
        <v>0</v>
      </c>
    </row>
    <row r="77" spans="2:5">
      <c r="B77" s="3567" t="s">
        <v>293</v>
      </c>
      <c r="C77" s="3568" t="s">
        <v>294</v>
      </c>
      <c r="D77" s="3581">
        <v>0</v>
      </c>
      <c r="E77" s="3582">
        <v>0</v>
      </c>
    </row>
    <row r="78" spans="2:5">
      <c r="B78" s="3567" t="s">
        <v>68</v>
      </c>
      <c r="C78" s="3568" t="s">
        <v>69</v>
      </c>
      <c r="D78" s="3581">
        <v>0</v>
      </c>
      <c r="E78" s="3582">
        <v>0</v>
      </c>
    </row>
    <row r="79" spans="2:5">
      <c r="B79" s="3553" t="s">
        <v>70</v>
      </c>
      <c r="C79" s="3554" t="s">
        <v>71</v>
      </c>
      <c r="D79" s="3579">
        <v>0</v>
      </c>
      <c r="E79" s="3580">
        <v>0</v>
      </c>
    </row>
    <row r="80" spans="2:5">
      <c r="B80" s="3553" t="s">
        <v>295</v>
      </c>
      <c r="C80" s="3554" t="s">
        <v>296</v>
      </c>
      <c r="D80" s="3579">
        <v>0</v>
      </c>
      <c r="E80" s="3580">
        <v>0</v>
      </c>
    </row>
    <row r="81" spans="2:5">
      <c r="B81" s="3553" t="s">
        <v>297</v>
      </c>
      <c r="C81" s="3554" t="s">
        <v>298</v>
      </c>
      <c r="D81" s="3579">
        <v>0</v>
      </c>
      <c r="E81" s="3580">
        <v>0</v>
      </c>
    </row>
    <row r="82" spans="2:5">
      <c r="B82" s="3553" t="s">
        <v>299</v>
      </c>
      <c r="C82" s="3554" t="s">
        <v>300</v>
      </c>
      <c r="D82" s="3579">
        <v>0</v>
      </c>
      <c r="E82" s="3580">
        <v>0</v>
      </c>
    </row>
    <row r="83" spans="2:5">
      <c r="B83" s="3553" t="s">
        <v>301</v>
      </c>
      <c r="C83" s="3554" t="s">
        <v>302</v>
      </c>
      <c r="D83" s="3579">
        <v>0</v>
      </c>
      <c r="E83" s="3580">
        <v>0</v>
      </c>
    </row>
    <row r="84" spans="2:5">
      <c r="B84" s="3553" t="s">
        <v>72</v>
      </c>
      <c r="C84" s="3554" t="s">
        <v>73</v>
      </c>
      <c r="D84" s="3579">
        <v>0</v>
      </c>
      <c r="E84" s="3580">
        <v>0</v>
      </c>
    </row>
    <row r="85" spans="2:5">
      <c r="B85" s="3553" t="s">
        <v>74</v>
      </c>
      <c r="C85" s="3554" t="s">
        <v>75</v>
      </c>
      <c r="D85" s="3579">
        <v>0</v>
      </c>
      <c r="E85" s="3580">
        <v>0</v>
      </c>
    </row>
    <row r="86" spans="2:5" ht="13.5" thickBot="1">
      <c r="B86" s="3569" t="s">
        <v>76</v>
      </c>
      <c r="C86" s="3570" t="s">
        <v>77</v>
      </c>
      <c r="D86" s="3583">
        <v>0</v>
      </c>
      <c r="E86" s="3584">
        <v>0</v>
      </c>
    </row>
    <row r="87" spans="2:5" ht="26.25" thickBot="1">
      <c r="B87" s="3571" t="s">
        <v>32</v>
      </c>
      <c r="C87" s="3572" t="s">
        <v>78</v>
      </c>
      <c r="D87" s="3573">
        <v>0</v>
      </c>
      <c r="E87" s="3574">
        <v>0</v>
      </c>
    </row>
    <row r="88" spans="2:5" ht="13.5" thickBot="1">
      <c r="B88" s="3550" t="s">
        <v>79</v>
      </c>
      <c r="C88" s="3551" t="s">
        <v>80</v>
      </c>
      <c r="D88" s="3552">
        <v>0</v>
      </c>
      <c r="E88" s="3564">
        <v>0</v>
      </c>
    </row>
    <row r="89" spans="2:5" ht="13.5" thickBot="1">
      <c r="B89" s="3550" t="s">
        <v>81</v>
      </c>
      <c r="C89" s="3551" t="s">
        <v>82</v>
      </c>
      <c r="D89" s="3552">
        <v>0</v>
      </c>
      <c r="E89" s="3564">
        <v>0</v>
      </c>
    </row>
    <row r="90" spans="2:5" ht="13.5" thickBot="1">
      <c r="B90" s="3550" t="s">
        <v>83</v>
      </c>
      <c r="C90" s="3551" t="s">
        <v>84</v>
      </c>
      <c r="D90" s="3552">
        <v>0</v>
      </c>
      <c r="E90" s="3576">
        <v>0</v>
      </c>
    </row>
    <row r="91" spans="2:5">
      <c r="B91" s="3550" t="s">
        <v>85</v>
      </c>
      <c r="C91" s="3551" t="s">
        <v>86</v>
      </c>
      <c r="D91" s="3552">
        <v>0</v>
      </c>
      <c r="E91" s="3575">
        <v>0</v>
      </c>
    </row>
    <row r="92" spans="2:5">
      <c r="B92" s="3553" t="s">
        <v>5</v>
      </c>
      <c r="C92" s="3554" t="s">
        <v>87</v>
      </c>
      <c r="D92" s="3579">
        <v>0</v>
      </c>
      <c r="E92" s="3580">
        <v>0</v>
      </c>
    </row>
    <row r="93" spans="2:5">
      <c r="B93" s="3553" t="s">
        <v>7</v>
      </c>
      <c r="C93" s="3554" t="s">
        <v>88</v>
      </c>
      <c r="D93" s="3579">
        <v>0</v>
      </c>
      <c r="E93" s="3580">
        <v>0</v>
      </c>
    </row>
    <row r="94" spans="2:5" ht="13.5" thickBot="1">
      <c r="B94" s="3555" t="s">
        <v>9</v>
      </c>
      <c r="C94" s="3556" t="s">
        <v>89</v>
      </c>
      <c r="D94" s="3585">
        <v>0</v>
      </c>
      <c r="E94" s="358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8.14062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79" t="s">
        <v>224</v>
      </c>
      <c r="C5" s="6380"/>
      <c r="D5" s="6380"/>
      <c r="E5" s="6381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7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E10+E11+E12+E13</f>
        <v>97701.77</v>
      </c>
    </row>
    <row r="10" spans="2:5">
      <c r="B10" s="14" t="s">
        <v>5</v>
      </c>
      <c r="C10" s="93" t="s">
        <v>6</v>
      </c>
      <c r="D10" s="175"/>
      <c r="E10" s="226">
        <v>97701.77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E9-E16</f>
        <v>97701.77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7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95"/>
      <c r="E24" s="23"/>
    </row>
    <row r="25" spans="2:7">
      <c r="B25" s="21" t="s">
        <v>25</v>
      </c>
      <c r="C25" s="22" t="s">
        <v>26</v>
      </c>
      <c r="D25" s="95"/>
      <c r="E25" s="238">
        <v>98931.01</v>
      </c>
      <c r="F25" s="92"/>
    </row>
    <row r="26" spans="2:7">
      <c r="B26" s="24" t="s">
        <v>27</v>
      </c>
      <c r="C26" s="25" t="s">
        <v>28</v>
      </c>
      <c r="D26" s="96"/>
      <c r="E26" s="239">
        <v>141095.57999999999</v>
      </c>
      <c r="F26" s="92"/>
      <c r="G26" s="92"/>
    </row>
    <row r="27" spans="2:7">
      <c r="B27" s="26" t="s">
        <v>5</v>
      </c>
      <c r="C27" s="15" t="s">
        <v>29</v>
      </c>
      <c r="D27" s="175"/>
      <c r="E27" s="240">
        <v>141095.57999999999</v>
      </c>
    </row>
    <row r="28" spans="2:7">
      <c r="B28" s="26" t="s">
        <v>7</v>
      </c>
      <c r="C28" s="15" t="s">
        <v>30</v>
      </c>
      <c r="D28" s="175"/>
      <c r="E28" s="240"/>
    </row>
    <row r="29" spans="2:7">
      <c r="B29" s="26" t="s">
        <v>9</v>
      </c>
      <c r="C29" s="15" t="s">
        <v>31</v>
      </c>
      <c r="D29" s="175"/>
      <c r="E29" s="240"/>
      <c r="F29" s="92"/>
    </row>
    <row r="30" spans="2:7">
      <c r="B30" s="24" t="s">
        <v>32</v>
      </c>
      <c r="C30" s="27" t="s">
        <v>33</v>
      </c>
      <c r="D30" s="96"/>
      <c r="E30" s="239">
        <v>42164.57</v>
      </c>
    </row>
    <row r="31" spans="2:7">
      <c r="B31" s="26" t="s">
        <v>5</v>
      </c>
      <c r="C31" s="15" t="s">
        <v>34</v>
      </c>
      <c r="D31" s="175"/>
      <c r="E31" s="240">
        <v>36501.99</v>
      </c>
    </row>
    <row r="32" spans="2:7">
      <c r="B32" s="26" t="s">
        <v>7</v>
      </c>
      <c r="C32" s="15" t="s">
        <v>35</v>
      </c>
      <c r="D32" s="175"/>
      <c r="E32" s="240"/>
    </row>
    <row r="33" spans="2:6">
      <c r="B33" s="26" t="s">
        <v>9</v>
      </c>
      <c r="C33" s="15" t="s">
        <v>36</v>
      </c>
      <c r="D33" s="175"/>
      <c r="E33" s="240">
        <v>183.94</v>
      </c>
    </row>
    <row r="34" spans="2:6">
      <c r="B34" s="26" t="s">
        <v>11</v>
      </c>
      <c r="C34" s="15" t="s">
        <v>37</v>
      </c>
      <c r="D34" s="175"/>
      <c r="E34" s="240"/>
    </row>
    <row r="35" spans="2:6" ht="25.5">
      <c r="B35" s="26" t="s">
        <v>38</v>
      </c>
      <c r="C35" s="15" t="s">
        <v>39</v>
      </c>
      <c r="D35" s="175"/>
      <c r="E35" s="240">
        <v>582.55999999999995</v>
      </c>
    </row>
    <row r="36" spans="2:6">
      <c r="B36" s="26" t="s">
        <v>40</v>
      </c>
      <c r="C36" s="15" t="s">
        <v>41</v>
      </c>
      <c r="D36" s="175"/>
      <c r="E36" s="240"/>
    </row>
    <row r="37" spans="2:6" ht="13.5" thickBot="1">
      <c r="B37" s="28" t="s">
        <v>42</v>
      </c>
      <c r="C37" s="29" t="s">
        <v>43</v>
      </c>
      <c r="D37" s="175"/>
      <c r="E37" s="240">
        <v>4896.08</v>
      </c>
    </row>
    <row r="38" spans="2:6">
      <c r="B38" s="21" t="s">
        <v>44</v>
      </c>
      <c r="C38" s="22" t="s">
        <v>45</v>
      </c>
      <c r="D38" s="95"/>
      <c r="E38" s="23">
        <v>-1229.24</v>
      </c>
    </row>
    <row r="39" spans="2:6" ht="13.5" thickBot="1">
      <c r="B39" s="30" t="s">
        <v>46</v>
      </c>
      <c r="C39" s="31" t="s">
        <v>47</v>
      </c>
      <c r="D39" s="97"/>
      <c r="E39" s="242">
        <f>E24+E25+E38</f>
        <v>97701.76999999999</v>
      </c>
      <c r="F39" s="105"/>
    </row>
    <row r="40" spans="2:6" ht="13.5" thickBot="1">
      <c r="B40" s="32"/>
      <c r="C40" s="33"/>
      <c r="D40" s="2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71"/>
      <c r="C42" s="35" t="s">
        <v>49</v>
      </c>
      <c r="D42" s="98" t="s">
        <v>131</v>
      </c>
      <c r="E42" s="45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60"/>
      <c r="E44" s="144"/>
    </row>
    <row r="45" spans="2:6" ht="13.5" thickBot="1">
      <c r="B45" s="41" t="s">
        <v>7</v>
      </c>
      <c r="C45" s="49" t="s">
        <v>52</v>
      </c>
      <c r="D45" s="143"/>
      <c r="E45" s="148">
        <v>864.46439999999996</v>
      </c>
    </row>
    <row r="46" spans="2:6">
      <c r="B46" s="36" t="s">
        <v>32</v>
      </c>
      <c r="C46" s="47" t="s">
        <v>53</v>
      </c>
      <c r="D46" s="192"/>
      <c r="E46" s="149"/>
    </row>
    <row r="47" spans="2:6">
      <c r="B47" s="39" t="s">
        <v>5</v>
      </c>
      <c r="C47" s="48" t="s">
        <v>51</v>
      </c>
      <c r="D47" s="160"/>
      <c r="E47" s="150"/>
    </row>
    <row r="48" spans="2:6">
      <c r="B48" s="39" t="s">
        <v>7</v>
      </c>
      <c r="C48" s="48" t="s">
        <v>54</v>
      </c>
      <c r="D48" s="160"/>
      <c r="E48" s="154">
        <v>111.03</v>
      </c>
    </row>
    <row r="49" spans="2:5">
      <c r="B49" s="39" t="s">
        <v>9</v>
      </c>
      <c r="C49" s="48" t="s">
        <v>55</v>
      </c>
      <c r="D49" s="160"/>
      <c r="E49" s="154">
        <v>118.53</v>
      </c>
    </row>
    <row r="50" spans="2:5" ht="13.5" thickBot="1">
      <c r="B50" s="41" t="s">
        <v>11</v>
      </c>
      <c r="C50" s="49" t="s">
        <v>52</v>
      </c>
      <c r="D50" s="143"/>
      <c r="E50" s="152">
        <v>113.02</v>
      </c>
    </row>
    <row r="51" spans="2:5" ht="13.5" thickBot="1">
      <c r="B51" s="32"/>
      <c r="C51" s="33"/>
      <c r="D51" s="153"/>
      <c r="E51" s="153"/>
    </row>
    <row r="52" spans="2:5" ht="16.5" thickBot="1">
      <c r="B52" s="3557"/>
      <c r="C52" s="3558" t="s">
        <v>56</v>
      </c>
      <c r="D52" s="3559"/>
      <c r="E52" s="3549"/>
    </row>
    <row r="53" spans="2:5" ht="23.25" customHeight="1" thickBot="1">
      <c r="B53" s="6368" t="s">
        <v>57</v>
      </c>
      <c r="C53" s="6369"/>
      <c r="D53" s="3560" t="s">
        <v>58</v>
      </c>
      <c r="E53" s="3561" t="s">
        <v>59</v>
      </c>
    </row>
    <row r="54" spans="2:5" ht="13.5" thickBot="1">
      <c r="B54" s="3562" t="s">
        <v>27</v>
      </c>
      <c r="C54" s="3551" t="s">
        <v>60</v>
      </c>
      <c r="D54" s="3587">
        <v>97701.77</v>
      </c>
      <c r="E54" s="3588">
        <v>1</v>
      </c>
    </row>
    <row r="55" spans="2:5" ht="25.5">
      <c r="B55" s="3565" t="s">
        <v>5</v>
      </c>
      <c r="C55" s="3566" t="s">
        <v>61</v>
      </c>
      <c r="D55" s="3577">
        <v>0</v>
      </c>
      <c r="E55" s="3578">
        <v>0</v>
      </c>
    </row>
    <row r="56" spans="2:5">
      <c r="B56" s="3553" t="s">
        <v>268</v>
      </c>
      <c r="C56" s="245" t="s">
        <v>269</v>
      </c>
      <c r="D56" s="3579">
        <v>0</v>
      </c>
      <c r="E56" s="3580">
        <v>0</v>
      </c>
    </row>
    <row r="57" spans="2:5">
      <c r="B57" s="246" t="s">
        <v>270</v>
      </c>
      <c r="C57" s="245" t="s">
        <v>271</v>
      </c>
      <c r="D57" s="3579">
        <v>0</v>
      </c>
      <c r="E57" s="3580">
        <v>0</v>
      </c>
    </row>
    <row r="58" spans="2:5">
      <c r="B58" s="246" t="s">
        <v>272</v>
      </c>
      <c r="C58" s="245" t="s">
        <v>273</v>
      </c>
      <c r="D58" s="247">
        <v>0</v>
      </c>
      <c r="E58" s="3580">
        <v>0</v>
      </c>
    </row>
    <row r="59" spans="2:5" ht="25.5">
      <c r="B59" s="3553" t="s">
        <v>7</v>
      </c>
      <c r="C59" s="3554" t="s">
        <v>62</v>
      </c>
      <c r="D59" s="3579">
        <v>0</v>
      </c>
      <c r="E59" s="3580">
        <v>0</v>
      </c>
    </row>
    <row r="60" spans="2:5">
      <c r="B60" s="3553" t="s">
        <v>9</v>
      </c>
      <c r="C60" s="3554" t="s">
        <v>63</v>
      </c>
      <c r="D60" s="3579">
        <v>0</v>
      </c>
      <c r="E60" s="3580">
        <v>0</v>
      </c>
    </row>
    <row r="61" spans="2:5">
      <c r="B61" s="3553" t="s">
        <v>274</v>
      </c>
      <c r="C61" s="3554" t="s">
        <v>275</v>
      </c>
      <c r="D61" s="3579">
        <v>0</v>
      </c>
      <c r="E61" s="3580">
        <v>0</v>
      </c>
    </row>
    <row r="62" spans="2:5">
      <c r="B62" s="3553" t="s">
        <v>276</v>
      </c>
      <c r="C62" s="3554" t="s">
        <v>16</v>
      </c>
      <c r="D62" s="3579">
        <v>0</v>
      </c>
      <c r="E62" s="3580">
        <v>0</v>
      </c>
    </row>
    <row r="63" spans="2:5">
      <c r="B63" s="3553" t="s">
        <v>11</v>
      </c>
      <c r="C63" s="3554" t="s">
        <v>64</v>
      </c>
      <c r="D63" s="3579">
        <v>0</v>
      </c>
      <c r="E63" s="3580">
        <v>0</v>
      </c>
    </row>
    <row r="64" spans="2:5">
      <c r="B64" s="3553" t="s">
        <v>13</v>
      </c>
      <c r="C64" s="3554" t="s">
        <v>275</v>
      </c>
      <c r="D64" s="3579">
        <v>0</v>
      </c>
      <c r="E64" s="3580">
        <v>0</v>
      </c>
    </row>
    <row r="65" spans="2:5">
      <c r="B65" s="3553" t="s">
        <v>15</v>
      </c>
      <c r="C65" s="3554" t="s">
        <v>16</v>
      </c>
      <c r="D65" s="3579">
        <v>0</v>
      </c>
      <c r="E65" s="3580">
        <v>0</v>
      </c>
    </row>
    <row r="66" spans="2:5">
      <c r="B66" s="3553" t="s">
        <v>38</v>
      </c>
      <c r="C66" s="3554" t="s">
        <v>65</v>
      </c>
      <c r="D66" s="3579">
        <v>0</v>
      </c>
      <c r="E66" s="3580">
        <v>0</v>
      </c>
    </row>
    <row r="67" spans="2:5">
      <c r="B67" s="3567" t="s">
        <v>40</v>
      </c>
      <c r="C67" s="3568" t="s">
        <v>66</v>
      </c>
      <c r="D67" s="3589">
        <v>97701.77</v>
      </c>
      <c r="E67" s="3590">
        <v>1</v>
      </c>
    </row>
    <row r="68" spans="2:5">
      <c r="B68" s="3567" t="s">
        <v>277</v>
      </c>
      <c r="C68" s="3568" t="s">
        <v>278</v>
      </c>
      <c r="D68" s="3591">
        <v>97701.77</v>
      </c>
      <c r="E68" s="3592">
        <v>1</v>
      </c>
    </row>
    <row r="69" spans="2:5">
      <c r="B69" s="3567" t="s">
        <v>279</v>
      </c>
      <c r="C69" s="3568" t="s">
        <v>280</v>
      </c>
      <c r="D69" s="3581">
        <v>0</v>
      </c>
      <c r="E69" s="3582">
        <v>0</v>
      </c>
    </row>
    <row r="70" spans="2:5">
      <c r="B70" s="3567" t="s">
        <v>281</v>
      </c>
      <c r="C70" s="3568" t="s">
        <v>282</v>
      </c>
      <c r="D70" s="3581">
        <v>0</v>
      </c>
      <c r="E70" s="3582">
        <v>0</v>
      </c>
    </row>
    <row r="71" spans="2:5">
      <c r="B71" s="3567" t="s">
        <v>283</v>
      </c>
      <c r="C71" s="3568" t="s">
        <v>284</v>
      </c>
      <c r="D71" s="3581">
        <v>0</v>
      </c>
      <c r="E71" s="3582">
        <v>0</v>
      </c>
    </row>
    <row r="72" spans="2:5" ht="25.5">
      <c r="B72" s="3567" t="s">
        <v>42</v>
      </c>
      <c r="C72" s="3568" t="s">
        <v>67</v>
      </c>
      <c r="D72" s="3581">
        <v>0</v>
      </c>
      <c r="E72" s="3582">
        <v>0</v>
      </c>
    </row>
    <row r="73" spans="2:5">
      <c r="B73" s="3567" t="s">
        <v>285</v>
      </c>
      <c r="C73" s="3568" t="s">
        <v>286</v>
      </c>
      <c r="D73" s="3581">
        <v>0</v>
      </c>
      <c r="E73" s="3582">
        <v>0</v>
      </c>
    </row>
    <row r="74" spans="2:5">
      <c r="B74" s="3567" t="s">
        <v>287</v>
      </c>
      <c r="C74" s="3568" t="s">
        <v>288</v>
      </c>
      <c r="D74" s="3581">
        <v>0</v>
      </c>
      <c r="E74" s="3582">
        <v>0</v>
      </c>
    </row>
    <row r="75" spans="2:5">
      <c r="B75" s="3567" t="s">
        <v>289</v>
      </c>
      <c r="C75" s="3568" t="s">
        <v>290</v>
      </c>
      <c r="D75" s="3579">
        <v>0</v>
      </c>
      <c r="E75" s="3582">
        <v>0</v>
      </c>
    </row>
    <row r="76" spans="2:5">
      <c r="B76" s="3567" t="s">
        <v>291</v>
      </c>
      <c r="C76" s="3568" t="s">
        <v>292</v>
      </c>
      <c r="D76" s="3581">
        <v>0</v>
      </c>
      <c r="E76" s="3582">
        <v>0</v>
      </c>
    </row>
    <row r="77" spans="2:5">
      <c r="B77" s="3567" t="s">
        <v>293</v>
      </c>
      <c r="C77" s="3568" t="s">
        <v>294</v>
      </c>
      <c r="D77" s="3581">
        <v>0</v>
      </c>
      <c r="E77" s="3582">
        <v>0</v>
      </c>
    </row>
    <row r="78" spans="2:5">
      <c r="B78" s="3567" t="s">
        <v>68</v>
      </c>
      <c r="C78" s="3568" t="s">
        <v>69</v>
      </c>
      <c r="D78" s="3581">
        <v>0</v>
      </c>
      <c r="E78" s="3582">
        <v>0</v>
      </c>
    </row>
    <row r="79" spans="2:5">
      <c r="B79" s="3553" t="s">
        <v>70</v>
      </c>
      <c r="C79" s="3554" t="s">
        <v>71</v>
      </c>
      <c r="D79" s="3579">
        <v>0</v>
      </c>
      <c r="E79" s="3580">
        <v>0</v>
      </c>
    </row>
    <row r="80" spans="2:5">
      <c r="B80" s="3553" t="s">
        <v>295</v>
      </c>
      <c r="C80" s="3554" t="s">
        <v>296</v>
      </c>
      <c r="D80" s="3579">
        <v>0</v>
      </c>
      <c r="E80" s="3580">
        <v>0</v>
      </c>
    </row>
    <row r="81" spans="2:5">
      <c r="B81" s="3553" t="s">
        <v>297</v>
      </c>
      <c r="C81" s="3554" t="s">
        <v>298</v>
      </c>
      <c r="D81" s="3579">
        <v>0</v>
      </c>
      <c r="E81" s="3580">
        <v>0</v>
      </c>
    </row>
    <row r="82" spans="2:5">
      <c r="B82" s="3553" t="s">
        <v>299</v>
      </c>
      <c r="C82" s="3554" t="s">
        <v>300</v>
      </c>
      <c r="D82" s="3579">
        <v>0</v>
      </c>
      <c r="E82" s="3580">
        <v>0</v>
      </c>
    </row>
    <row r="83" spans="2:5">
      <c r="B83" s="3553" t="s">
        <v>301</v>
      </c>
      <c r="C83" s="3554" t="s">
        <v>302</v>
      </c>
      <c r="D83" s="3579">
        <v>0</v>
      </c>
      <c r="E83" s="3580">
        <v>0</v>
      </c>
    </row>
    <row r="84" spans="2:5">
      <c r="B84" s="3553" t="s">
        <v>72</v>
      </c>
      <c r="C84" s="3554" t="s">
        <v>73</v>
      </c>
      <c r="D84" s="3579">
        <v>0</v>
      </c>
      <c r="E84" s="3580">
        <v>0</v>
      </c>
    </row>
    <row r="85" spans="2:5">
      <c r="B85" s="3553" t="s">
        <v>74</v>
      </c>
      <c r="C85" s="3554" t="s">
        <v>75</v>
      </c>
      <c r="D85" s="3579">
        <v>0</v>
      </c>
      <c r="E85" s="3580">
        <v>0</v>
      </c>
    </row>
    <row r="86" spans="2:5" ht="13.5" thickBot="1">
      <c r="B86" s="3569" t="s">
        <v>76</v>
      </c>
      <c r="C86" s="3570" t="s">
        <v>77</v>
      </c>
      <c r="D86" s="3583">
        <v>0</v>
      </c>
      <c r="E86" s="3584">
        <v>0</v>
      </c>
    </row>
    <row r="87" spans="2:5" ht="26.25" thickBot="1">
      <c r="B87" s="3571" t="s">
        <v>32</v>
      </c>
      <c r="C87" s="3572" t="s">
        <v>78</v>
      </c>
      <c r="D87" s="3573">
        <v>0</v>
      </c>
      <c r="E87" s="3574">
        <v>0</v>
      </c>
    </row>
    <row r="88" spans="2:5" ht="13.5" thickBot="1">
      <c r="B88" s="3550" t="s">
        <v>79</v>
      </c>
      <c r="C88" s="3551" t="s">
        <v>80</v>
      </c>
      <c r="D88" s="3552">
        <v>0</v>
      </c>
      <c r="E88" s="3564">
        <v>0</v>
      </c>
    </row>
    <row r="89" spans="2:5" ht="13.5" thickBot="1">
      <c r="B89" s="3550" t="s">
        <v>81</v>
      </c>
      <c r="C89" s="3551" t="s">
        <v>82</v>
      </c>
      <c r="D89" s="3552">
        <v>0</v>
      </c>
      <c r="E89" s="3564">
        <v>0</v>
      </c>
    </row>
    <row r="90" spans="2:5" ht="13.5" thickBot="1">
      <c r="B90" s="3550" t="s">
        <v>83</v>
      </c>
      <c r="C90" s="3551" t="s">
        <v>84</v>
      </c>
      <c r="D90" s="3552">
        <v>0</v>
      </c>
      <c r="E90" s="3576">
        <v>0</v>
      </c>
    </row>
    <row r="91" spans="2:5">
      <c r="B91" s="3550" t="s">
        <v>85</v>
      </c>
      <c r="C91" s="3551" t="s">
        <v>86</v>
      </c>
      <c r="D91" s="3596">
        <v>97701.77</v>
      </c>
      <c r="E91" s="3618">
        <v>1</v>
      </c>
    </row>
    <row r="92" spans="2:5">
      <c r="B92" s="3553" t="s">
        <v>5</v>
      </c>
      <c r="C92" s="3554" t="s">
        <v>87</v>
      </c>
      <c r="D92" s="3622">
        <v>97701.77</v>
      </c>
      <c r="E92" s="3623">
        <v>1</v>
      </c>
    </row>
    <row r="93" spans="2:5">
      <c r="B93" s="3553" t="s">
        <v>7</v>
      </c>
      <c r="C93" s="3554" t="s">
        <v>88</v>
      </c>
      <c r="D93" s="3622">
        <v>0</v>
      </c>
      <c r="E93" s="3623">
        <v>0</v>
      </c>
    </row>
    <row r="94" spans="2:5" ht="13.5" thickBot="1">
      <c r="B94" s="3555" t="s">
        <v>9</v>
      </c>
      <c r="C94" s="3556" t="s">
        <v>89</v>
      </c>
      <c r="D94" s="3585">
        <v>0</v>
      </c>
      <c r="E94" s="3586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>
  <dimension ref="B1:G94"/>
  <sheetViews>
    <sheetView topLeftCell="A61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161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3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19326.88</v>
      </c>
      <c r="E9" s="23">
        <f>E10</f>
        <v>382125.79</v>
      </c>
    </row>
    <row r="10" spans="2:5">
      <c r="B10" s="14" t="s">
        <v>5</v>
      </c>
      <c r="C10" s="93" t="s">
        <v>6</v>
      </c>
      <c r="D10" s="175">
        <v>19326.88</v>
      </c>
      <c r="E10" s="226">
        <v>382125.79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19326.88</v>
      </c>
      <c r="E20" s="229">
        <f>E10</f>
        <v>382125.79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3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/>
      <c r="E24" s="23">
        <f>D20</f>
        <v>19326.88</v>
      </c>
    </row>
    <row r="25" spans="2:7">
      <c r="B25" s="21" t="s">
        <v>25</v>
      </c>
      <c r="C25" s="22" t="s">
        <v>26</v>
      </c>
      <c r="D25" s="88">
        <v>20084.150000000001</v>
      </c>
      <c r="E25" s="110">
        <v>353148.38</v>
      </c>
      <c r="F25" s="92"/>
      <c r="G25" s="92"/>
    </row>
    <row r="26" spans="2:7">
      <c r="B26" s="24" t="s">
        <v>27</v>
      </c>
      <c r="C26" s="25" t="s">
        <v>28</v>
      </c>
      <c r="D26" s="89">
        <v>20931.82</v>
      </c>
      <c r="E26" s="111">
        <v>384791.97</v>
      </c>
    </row>
    <row r="27" spans="2:7">
      <c r="B27" s="26" t="s">
        <v>5</v>
      </c>
      <c r="C27" s="15" t="s">
        <v>29</v>
      </c>
      <c r="D27" s="195"/>
      <c r="E27" s="231">
        <v>30800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20931.82</v>
      </c>
      <c r="E29" s="231">
        <v>353991.97</v>
      </c>
    </row>
    <row r="30" spans="2:7">
      <c r="B30" s="24" t="s">
        <v>32</v>
      </c>
      <c r="C30" s="27" t="s">
        <v>33</v>
      </c>
      <c r="D30" s="89">
        <v>847.67</v>
      </c>
      <c r="E30" s="111">
        <v>31643.59</v>
      </c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0.84</v>
      </c>
      <c r="E33" s="231">
        <v>153.47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3.26</v>
      </c>
      <c r="E35" s="231">
        <v>5141.53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843.57</v>
      </c>
      <c r="E37" s="231">
        <v>26348.59</v>
      </c>
    </row>
    <row r="38" spans="2:6">
      <c r="B38" s="21" t="s">
        <v>44</v>
      </c>
      <c r="C38" s="22" t="s">
        <v>45</v>
      </c>
      <c r="D38" s="88">
        <v>-757.27</v>
      </c>
      <c r="E38" s="23">
        <v>9650.5300000000007</v>
      </c>
    </row>
    <row r="39" spans="2:6" ht="13.5" thickBot="1">
      <c r="B39" s="30" t="s">
        <v>46</v>
      </c>
      <c r="C39" s="31" t="s">
        <v>47</v>
      </c>
      <c r="D39" s="90">
        <v>19326.88</v>
      </c>
      <c r="E39" s="242">
        <f>E24+E25+E38</f>
        <v>382125.79000000004</v>
      </c>
      <c r="F39" s="105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3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96"/>
      <c r="E44" s="144">
        <v>235.66489999999999</v>
      </c>
    </row>
    <row r="45" spans="2:6" ht="13.5" thickBot="1">
      <c r="B45" s="41" t="s">
        <v>7</v>
      </c>
      <c r="C45" s="49" t="s">
        <v>52</v>
      </c>
      <c r="D45" s="197">
        <v>235.66489999999999</v>
      </c>
      <c r="E45" s="148">
        <v>4167.5841</v>
      </c>
    </row>
    <row r="46" spans="2:6">
      <c r="B46" s="36" t="s">
        <v>32</v>
      </c>
      <c r="C46" s="47" t="s">
        <v>53</v>
      </c>
      <c r="D46" s="198"/>
      <c r="E46" s="149"/>
    </row>
    <row r="47" spans="2:6">
      <c r="B47" s="39" t="s">
        <v>5</v>
      </c>
      <c r="C47" s="48" t="s">
        <v>51</v>
      </c>
      <c r="D47" s="196"/>
      <c r="E47" s="150">
        <v>82.01</v>
      </c>
    </row>
    <row r="48" spans="2:6">
      <c r="B48" s="39" t="s">
        <v>7</v>
      </c>
      <c r="C48" s="48" t="s">
        <v>54</v>
      </c>
      <c r="D48" s="196">
        <v>80.510000000000005</v>
      </c>
      <c r="E48" s="154">
        <v>80.56</v>
      </c>
    </row>
    <row r="49" spans="2:5">
      <c r="B49" s="39" t="s">
        <v>9</v>
      </c>
      <c r="C49" s="48" t="s">
        <v>55</v>
      </c>
      <c r="D49" s="196">
        <v>99.35</v>
      </c>
      <c r="E49" s="154">
        <v>96.39</v>
      </c>
    </row>
    <row r="50" spans="2:5" ht="13.5" thickBot="1">
      <c r="B50" s="41" t="s">
        <v>11</v>
      </c>
      <c r="C50" s="49" t="s">
        <v>52</v>
      </c>
      <c r="D50" s="197">
        <v>82.01</v>
      </c>
      <c r="E50" s="148">
        <v>91.69</v>
      </c>
    </row>
    <row r="51" spans="2:5" ht="13.5" thickBot="1">
      <c r="B51" s="32"/>
      <c r="C51" s="33"/>
      <c r="D51" s="153"/>
      <c r="E51" s="153"/>
    </row>
    <row r="52" spans="2:5" ht="16.5" thickBot="1">
      <c r="B52" s="3601"/>
      <c r="C52" s="3602" t="s">
        <v>56</v>
      </c>
      <c r="D52" s="3603"/>
      <c r="E52" s="3593"/>
    </row>
    <row r="53" spans="2:5" ht="23.25" customHeight="1" thickBot="1">
      <c r="B53" s="6368" t="s">
        <v>57</v>
      </c>
      <c r="C53" s="6369"/>
      <c r="D53" s="3604" t="s">
        <v>58</v>
      </c>
      <c r="E53" s="3605" t="s">
        <v>59</v>
      </c>
    </row>
    <row r="54" spans="2:5" ht="13.5" thickBot="1">
      <c r="B54" s="3606" t="s">
        <v>27</v>
      </c>
      <c r="C54" s="3595" t="s">
        <v>60</v>
      </c>
      <c r="D54" s="3630">
        <v>382125.79</v>
      </c>
      <c r="E54" s="3631">
        <v>0</v>
      </c>
    </row>
    <row r="55" spans="2:5" ht="25.5">
      <c r="B55" s="3608" t="s">
        <v>5</v>
      </c>
      <c r="C55" s="3609" t="s">
        <v>61</v>
      </c>
      <c r="D55" s="3620">
        <v>0</v>
      </c>
      <c r="E55" s="3621">
        <v>0</v>
      </c>
    </row>
    <row r="56" spans="2:5">
      <c r="B56" s="3597" t="s">
        <v>268</v>
      </c>
      <c r="C56" s="245" t="s">
        <v>269</v>
      </c>
      <c r="D56" s="3622">
        <v>0</v>
      </c>
      <c r="E56" s="3623">
        <v>0</v>
      </c>
    </row>
    <row r="57" spans="2:5">
      <c r="B57" s="246" t="s">
        <v>270</v>
      </c>
      <c r="C57" s="245" t="s">
        <v>271</v>
      </c>
      <c r="D57" s="3622">
        <v>0</v>
      </c>
      <c r="E57" s="3623">
        <v>0</v>
      </c>
    </row>
    <row r="58" spans="2:5">
      <c r="B58" s="246" t="s">
        <v>272</v>
      </c>
      <c r="C58" s="245" t="s">
        <v>273</v>
      </c>
      <c r="D58" s="247">
        <v>0</v>
      </c>
      <c r="E58" s="3623">
        <v>0</v>
      </c>
    </row>
    <row r="59" spans="2:5" ht="25.5">
      <c r="B59" s="3597" t="s">
        <v>7</v>
      </c>
      <c r="C59" s="3598" t="s">
        <v>62</v>
      </c>
      <c r="D59" s="3622">
        <v>0</v>
      </c>
      <c r="E59" s="3623">
        <v>0</v>
      </c>
    </row>
    <row r="60" spans="2:5">
      <c r="B60" s="3597" t="s">
        <v>9</v>
      </c>
      <c r="C60" s="3598" t="s">
        <v>63</v>
      </c>
      <c r="D60" s="3622">
        <v>0</v>
      </c>
      <c r="E60" s="3623">
        <v>0</v>
      </c>
    </row>
    <row r="61" spans="2:5">
      <c r="B61" s="3597" t="s">
        <v>274</v>
      </c>
      <c r="C61" s="3598" t="s">
        <v>275</v>
      </c>
      <c r="D61" s="3622">
        <v>0</v>
      </c>
      <c r="E61" s="3623">
        <v>0</v>
      </c>
    </row>
    <row r="62" spans="2:5">
      <c r="B62" s="3597" t="s">
        <v>276</v>
      </c>
      <c r="C62" s="3598" t="s">
        <v>16</v>
      </c>
      <c r="D62" s="3622">
        <v>0</v>
      </c>
      <c r="E62" s="3623">
        <v>0</v>
      </c>
    </row>
    <row r="63" spans="2:5">
      <c r="B63" s="3597" t="s">
        <v>11</v>
      </c>
      <c r="C63" s="3598" t="s">
        <v>64</v>
      </c>
      <c r="D63" s="3622">
        <v>0</v>
      </c>
      <c r="E63" s="3623">
        <v>0</v>
      </c>
    </row>
    <row r="64" spans="2:5">
      <c r="B64" s="3597" t="s">
        <v>13</v>
      </c>
      <c r="C64" s="3598" t="s">
        <v>275</v>
      </c>
      <c r="D64" s="3622">
        <v>0</v>
      </c>
      <c r="E64" s="3623">
        <v>0</v>
      </c>
    </row>
    <row r="65" spans="2:5">
      <c r="B65" s="3597" t="s">
        <v>15</v>
      </c>
      <c r="C65" s="3598" t="s">
        <v>16</v>
      </c>
      <c r="D65" s="3622">
        <v>0</v>
      </c>
      <c r="E65" s="3623">
        <v>0</v>
      </c>
    </row>
    <row r="66" spans="2:5">
      <c r="B66" s="3597" t="s">
        <v>38</v>
      </c>
      <c r="C66" s="3598" t="s">
        <v>65</v>
      </c>
      <c r="D66" s="3622">
        <v>0</v>
      </c>
      <c r="E66" s="3623">
        <v>0</v>
      </c>
    </row>
    <row r="67" spans="2:5">
      <c r="B67" s="3610" t="s">
        <v>40</v>
      </c>
      <c r="C67" s="3611" t="s">
        <v>66</v>
      </c>
      <c r="D67" s="3632">
        <v>382125.79</v>
      </c>
      <c r="E67" s="3633">
        <v>0</v>
      </c>
    </row>
    <row r="68" spans="2:5">
      <c r="B68" s="3610" t="s">
        <v>277</v>
      </c>
      <c r="C68" s="3611" t="s">
        <v>278</v>
      </c>
      <c r="D68" s="3634">
        <v>382125.79</v>
      </c>
      <c r="E68" s="3635">
        <v>0</v>
      </c>
    </row>
    <row r="69" spans="2:5">
      <c r="B69" s="3610" t="s">
        <v>279</v>
      </c>
      <c r="C69" s="3611" t="s">
        <v>280</v>
      </c>
      <c r="D69" s="3624">
        <v>0</v>
      </c>
      <c r="E69" s="3625">
        <v>0</v>
      </c>
    </row>
    <row r="70" spans="2:5">
      <c r="B70" s="3610" t="s">
        <v>281</v>
      </c>
      <c r="C70" s="3611" t="s">
        <v>282</v>
      </c>
      <c r="D70" s="3624">
        <v>0</v>
      </c>
      <c r="E70" s="3625">
        <v>0</v>
      </c>
    </row>
    <row r="71" spans="2:5">
      <c r="B71" s="3610" t="s">
        <v>283</v>
      </c>
      <c r="C71" s="3611" t="s">
        <v>284</v>
      </c>
      <c r="D71" s="3624">
        <v>0</v>
      </c>
      <c r="E71" s="3625">
        <v>0</v>
      </c>
    </row>
    <row r="72" spans="2:5" ht="25.5">
      <c r="B72" s="3610" t="s">
        <v>42</v>
      </c>
      <c r="C72" s="3611" t="s">
        <v>67</v>
      </c>
      <c r="D72" s="3624">
        <v>0</v>
      </c>
      <c r="E72" s="3625">
        <v>0</v>
      </c>
    </row>
    <row r="73" spans="2:5">
      <c r="B73" s="3610" t="s">
        <v>285</v>
      </c>
      <c r="C73" s="3611" t="s">
        <v>286</v>
      </c>
      <c r="D73" s="3624">
        <v>0</v>
      </c>
      <c r="E73" s="3625">
        <v>0</v>
      </c>
    </row>
    <row r="74" spans="2:5">
      <c r="B74" s="3610" t="s">
        <v>287</v>
      </c>
      <c r="C74" s="3611" t="s">
        <v>288</v>
      </c>
      <c r="D74" s="3624">
        <v>0</v>
      </c>
      <c r="E74" s="3625">
        <v>0</v>
      </c>
    </row>
    <row r="75" spans="2:5">
      <c r="B75" s="3610" t="s">
        <v>289</v>
      </c>
      <c r="C75" s="3611" t="s">
        <v>290</v>
      </c>
      <c r="D75" s="3622">
        <v>0</v>
      </c>
      <c r="E75" s="3625">
        <v>0</v>
      </c>
    </row>
    <row r="76" spans="2:5">
      <c r="B76" s="3610" t="s">
        <v>291</v>
      </c>
      <c r="C76" s="3611" t="s">
        <v>292</v>
      </c>
      <c r="D76" s="3624">
        <v>0</v>
      </c>
      <c r="E76" s="3625">
        <v>0</v>
      </c>
    </row>
    <row r="77" spans="2:5">
      <c r="B77" s="3610" t="s">
        <v>293</v>
      </c>
      <c r="C77" s="3611" t="s">
        <v>294</v>
      </c>
      <c r="D77" s="3624">
        <v>0</v>
      </c>
      <c r="E77" s="3625">
        <v>0</v>
      </c>
    </row>
    <row r="78" spans="2:5">
      <c r="B78" s="3610" t="s">
        <v>68</v>
      </c>
      <c r="C78" s="3611" t="s">
        <v>69</v>
      </c>
      <c r="D78" s="3624">
        <v>0</v>
      </c>
      <c r="E78" s="3625">
        <v>0</v>
      </c>
    </row>
    <row r="79" spans="2:5">
      <c r="B79" s="3597" t="s">
        <v>70</v>
      </c>
      <c r="C79" s="3598" t="s">
        <v>71</v>
      </c>
      <c r="D79" s="3622">
        <v>0</v>
      </c>
      <c r="E79" s="3623">
        <v>0</v>
      </c>
    </row>
    <row r="80" spans="2:5">
      <c r="B80" s="3597" t="s">
        <v>295</v>
      </c>
      <c r="C80" s="3598" t="s">
        <v>296</v>
      </c>
      <c r="D80" s="3622">
        <v>0</v>
      </c>
      <c r="E80" s="3623">
        <v>0</v>
      </c>
    </row>
    <row r="81" spans="2:5">
      <c r="B81" s="3597" t="s">
        <v>297</v>
      </c>
      <c r="C81" s="3598" t="s">
        <v>298</v>
      </c>
      <c r="D81" s="3622">
        <v>0</v>
      </c>
      <c r="E81" s="3623">
        <v>0</v>
      </c>
    </row>
    <row r="82" spans="2:5">
      <c r="B82" s="3597" t="s">
        <v>299</v>
      </c>
      <c r="C82" s="3598" t="s">
        <v>300</v>
      </c>
      <c r="D82" s="3622">
        <v>0</v>
      </c>
      <c r="E82" s="3623">
        <v>0</v>
      </c>
    </row>
    <row r="83" spans="2:5">
      <c r="B83" s="3597" t="s">
        <v>301</v>
      </c>
      <c r="C83" s="3598" t="s">
        <v>302</v>
      </c>
      <c r="D83" s="3622">
        <v>0</v>
      </c>
      <c r="E83" s="3623">
        <v>0</v>
      </c>
    </row>
    <row r="84" spans="2:5">
      <c r="B84" s="3597" t="s">
        <v>72</v>
      </c>
      <c r="C84" s="3598" t="s">
        <v>73</v>
      </c>
      <c r="D84" s="3622">
        <v>0</v>
      </c>
      <c r="E84" s="3623">
        <v>0</v>
      </c>
    </row>
    <row r="85" spans="2:5">
      <c r="B85" s="3597" t="s">
        <v>74</v>
      </c>
      <c r="C85" s="3598" t="s">
        <v>75</v>
      </c>
      <c r="D85" s="3622">
        <v>0</v>
      </c>
      <c r="E85" s="3623">
        <v>0</v>
      </c>
    </row>
    <row r="86" spans="2:5" ht="13.5" thickBot="1">
      <c r="B86" s="3612" t="s">
        <v>76</v>
      </c>
      <c r="C86" s="3613" t="s">
        <v>77</v>
      </c>
      <c r="D86" s="3626">
        <v>0</v>
      </c>
      <c r="E86" s="3627">
        <v>0</v>
      </c>
    </row>
    <row r="87" spans="2:5" ht="26.25" thickBot="1">
      <c r="B87" s="3614" t="s">
        <v>32</v>
      </c>
      <c r="C87" s="3615" t="s">
        <v>78</v>
      </c>
      <c r="D87" s="3616">
        <v>0</v>
      </c>
      <c r="E87" s="3617">
        <v>0</v>
      </c>
    </row>
    <row r="88" spans="2:5" ht="13.5" thickBot="1">
      <c r="B88" s="3594" t="s">
        <v>79</v>
      </c>
      <c r="C88" s="3595" t="s">
        <v>80</v>
      </c>
      <c r="D88" s="3596">
        <v>0</v>
      </c>
      <c r="E88" s="3607">
        <v>0</v>
      </c>
    </row>
    <row r="89" spans="2:5" ht="13.5" thickBot="1">
      <c r="B89" s="3594" t="s">
        <v>81</v>
      </c>
      <c r="C89" s="3595" t="s">
        <v>82</v>
      </c>
      <c r="D89" s="3596">
        <v>0</v>
      </c>
      <c r="E89" s="3607">
        <v>0</v>
      </c>
    </row>
    <row r="90" spans="2:5" ht="13.5" thickBot="1">
      <c r="B90" s="3594" t="s">
        <v>83</v>
      </c>
      <c r="C90" s="3595" t="s">
        <v>84</v>
      </c>
      <c r="D90" s="3596">
        <v>0</v>
      </c>
      <c r="E90" s="3619">
        <v>0</v>
      </c>
    </row>
    <row r="91" spans="2:5">
      <c r="B91" s="3594" t="s">
        <v>85</v>
      </c>
      <c r="C91" s="3595" t="s">
        <v>86</v>
      </c>
      <c r="D91" s="3639">
        <v>382125.79</v>
      </c>
      <c r="E91" s="3662">
        <v>0.99999999999999989</v>
      </c>
    </row>
    <row r="92" spans="2:5">
      <c r="B92" s="3597" t="s">
        <v>5</v>
      </c>
      <c r="C92" s="3598" t="s">
        <v>87</v>
      </c>
      <c r="D92" s="3666">
        <v>382125.79</v>
      </c>
      <c r="E92" s="3667">
        <v>0.99999999999999989</v>
      </c>
    </row>
    <row r="93" spans="2:5">
      <c r="B93" s="3597" t="s">
        <v>7</v>
      </c>
      <c r="C93" s="3598" t="s">
        <v>88</v>
      </c>
      <c r="D93" s="3666">
        <v>0</v>
      </c>
      <c r="E93" s="3667">
        <v>0</v>
      </c>
    </row>
    <row r="94" spans="2:5" ht="13.5" thickBot="1">
      <c r="B94" s="3599" t="s">
        <v>9</v>
      </c>
      <c r="C94" s="3600" t="s">
        <v>89</v>
      </c>
      <c r="D94" s="3628">
        <v>0</v>
      </c>
      <c r="E94" s="3629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customHeight="1" thickBot="1">
      <c r="B5" s="6384" t="s">
        <v>160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8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>
        <f>D10</f>
        <v>18820.05</v>
      </c>
      <c r="E9" s="23"/>
    </row>
    <row r="10" spans="2:5">
      <c r="B10" s="14" t="s">
        <v>5</v>
      </c>
      <c r="C10" s="93" t="s">
        <v>6</v>
      </c>
      <c r="D10" s="175">
        <v>18820.05</v>
      </c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>
        <f>D10</f>
        <v>18820.05</v>
      </c>
      <c r="E20" s="229"/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8"/>
      <c r="C23" s="9" t="s">
        <v>2</v>
      </c>
      <c r="D23" s="10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/>
      <c r="E24" s="23">
        <f>D20</f>
        <v>18820.05</v>
      </c>
    </row>
    <row r="25" spans="2:7">
      <c r="B25" s="21" t="s">
        <v>25</v>
      </c>
      <c r="C25" s="22" t="s">
        <v>26</v>
      </c>
      <c r="D25" s="88">
        <v>20470.780000000002</v>
      </c>
      <c r="E25" s="110">
        <v>-19091.599999999999</v>
      </c>
      <c r="F25" s="92"/>
    </row>
    <row r="26" spans="2:7">
      <c r="B26" s="24" t="s">
        <v>27</v>
      </c>
      <c r="C26" s="25" t="s">
        <v>28</v>
      </c>
      <c r="D26" s="89">
        <v>42150.79</v>
      </c>
      <c r="E26" s="111"/>
    </row>
    <row r="27" spans="2:7">
      <c r="B27" s="26" t="s">
        <v>5</v>
      </c>
      <c r="C27" s="15" t="s">
        <v>29</v>
      </c>
      <c r="D27" s="195">
        <v>18000.060000000001</v>
      </c>
      <c r="E27" s="231"/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>
        <v>24150.73</v>
      </c>
      <c r="E29" s="231"/>
    </row>
    <row r="30" spans="2:7">
      <c r="B30" s="24" t="s">
        <v>32</v>
      </c>
      <c r="C30" s="27" t="s">
        <v>33</v>
      </c>
      <c r="D30" s="89">
        <v>21680.01</v>
      </c>
      <c r="E30" s="111">
        <v>19091.599999999999</v>
      </c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>
        <v>4.9800000000000004</v>
      </c>
      <c r="E33" s="231">
        <v>1.25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>
        <v>140.41</v>
      </c>
      <c r="E35" s="231">
        <v>58.59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>
        <v>21534.62</v>
      </c>
      <c r="E37" s="231">
        <v>19031.759999999998</v>
      </c>
    </row>
    <row r="38" spans="2:6">
      <c r="B38" s="21" t="s">
        <v>44</v>
      </c>
      <c r="C38" s="22" t="s">
        <v>45</v>
      </c>
      <c r="D38" s="88">
        <v>-1650.73</v>
      </c>
      <c r="E38" s="23">
        <v>271.55</v>
      </c>
    </row>
    <row r="39" spans="2:6" ht="13.5" thickBot="1">
      <c r="B39" s="30" t="s">
        <v>46</v>
      </c>
      <c r="C39" s="31" t="s">
        <v>47</v>
      </c>
      <c r="D39" s="90">
        <v>18820.050000000003</v>
      </c>
      <c r="E39" s="242">
        <v>0</v>
      </c>
      <c r="F39" s="105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8"/>
      <c r="C42" s="35" t="s">
        <v>49</v>
      </c>
      <c r="D42" s="10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96"/>
      <c r="E44" s="144">
        <v>136.4563</v>
      </c>
    </row>
    <row r="45" spans="2:6" ht="13.5" thickBot="1">
      <c r="B45" s="41" t="s">
        <v>7</v>
      </c>
      <c r="C45" s="49" t="s">
        <v>52</v>
      </c>
      <c r="D45" s="197">
        <v>136.4563</v>
      </c>
      <c r="E45" s="148"/>
    </row>
    <row r="46" spans="2:6">
      <c r="B46" s="36" t="s">
        <v>32</v>
      </c>
      <c r="C46" s="47" t="s">
        <v>53</v>
      </c>
      <c r="D46" s="198"/>
      <c r="E46" s="149"/>
    </row>
    <row r="47" spans="2:6">
      <c r="B47" s="39" t="s">
        <v>5</v>
      </c>
      <c r="C47" s="48" t="s">
        <v>51</v>
      </c>
      <c r="D47" s="196"/>
      <c r="E47" s="150">
        <v>137.91999999999999</v>
      </c>
    </row>
    <row r="48" spans="2:6">
      <c r="B48" s="39" t="s">
        <v>7</v>
      </c>
      <c r="C48" s="48" t="s">
        <v>54</v>
      </c>
      <c r="D48" s="196">
        <v>132.41999999999999</v>
      </c>
      <c r="E48" s="154">
        <v>136.61000000000001</v>
      </c>
    </row>
    <row r="49" spans="2:5">
      <c r="B49" s="39" t="s">
        <v>9</v>
      </c>
      <c r="C49" s="48" t="s">
        <v>55</v>
      </c>
      <c r="D49" s="196">
        <v>153.53</v>
      </c>
      <c r="E49" s="154">
        <v>150.72</v>
      </c>
    </row>
    <row r="50" spans="2:5" ht="13.5" thickBot="1">
      <c r="B50" s="41" t="s">
        <v>11</v>
      </c>
      <c r="C50" s="49" t="s">
        <v>52</v>
      </c>
      <c r="D50" s="197">
        <v>137.91999999999999</v>
      </c>
      <c r="E50" s="148"/>
    </row>
    <row r="51" spans="2:5" ht="13.5" thickBot="1">
      <c r="B51" s="32"/>
      <c r="C51" s="33"/>
      <c r="D51" s="153"/>
      <c r="E51" s="153"/>
    </row>
    <row r="52" spans="2:5" ht="16.5" thickBot="1">
      <c r="B52" s="3644"/>
      <c r="C52" s="3645" t="s">
        <v>56</v>
      </c>
      <c r="D52" s="3646"/>
      <c r="E52" s="3636"/>
    </row>
    <row r="53" spans="2:5" ht="23.25" customHeight="1" thickBot="1">
      <c r="B53" s="6368" t="s">
        <v>57</v>
      </c>
      <c r="C53" s="6369"/>
      <c r="D53" s="3647" t="s">
        <v>58</v>
      </c>
      <c r="E53" s="3648" t="s">
        <v>59</v>
      </c>
    </row>
    <row r="54" spans="2:5" ht="13.5" thickBot="1">
      <c r="B54" s="3649" t="s">
        <v>27</v>
      </c>
      <c r="C54" s="3638" t="s">
        <v>60</v>
      </c>
      <c r="D54" s="3650">
        <v>0</v>
      </c>
      <c r="E54" s="3651">
        <v>0</v>
      </c>
    </row>
    <row r="55" spans="2:5" ht="25.5">
      <c r="B55" s="3652" t="s">
        <v>5</v>
      </c>
      <c r="C55" s="3653" t="s">
        <v>61</v>
      </c>
      <c r="D55" s="3664">
        <v>0</v>
      </c>
      <c r="E55" s="3665">
        <v>0</v>
      </c>
    </row>
    <row r="56" spans="2:5">
      <c r="B56" s="3640" t="s">
        <v>268</v>
      </c>
      <c r="C56" s="245" t="s">
        <v>269</v>
      </c>
      <c r="D56" s="3666">
        <v>0</v>
      </c>
      <c r="E56" s="3667">
        <v>0</v>
      </c>
    </row>
    <row r="57" spans="2:5">
      <c r="B57" s="246" t="s">
        <v>270</v>
      </c>
      <c r="C57" s="245" t="s">
        <v>271</v>
      </c>
      <c r="D57" s="3666">
        <v>0</v>
      </c>
      <c r="E57" s="3667">
        <v>0</v>
      </c>
    </row>
    <row r="58" spans="2:5">
      <c r="B58" s="246" t="s">
        <v>272</v>
      </c>
      <c r="C58" s="245" t="s">
        <v>273</v>
      </c>
      <c r="D58" s="247">
        <v>0</v>
      </c>
      <c r="E58" s="3667">
        <v>0</v>
      </c>
    </row>
    <row r="59" spans="2:5" ht="25.5">
      <c r="B59" s="3640" t="s">
        <v>7</v>
      </c>
      <c r="C59" s="3641" t="s">
        <v>62</v>
      </c>
      <c r="D59" s="3666">
        <v>0</v>
      </c>
      <c r="E59" s="3667">
        <v>0</v>
      </c>
    </row>
    <row r="60" spans="2:5">
      <c r="B60" s="3640" t="s">
        <v>9</v>
      </c>
      <c r="C60" s="3641" t="s">
        <v>63</v>
      </c>
      <c r="D60" s="3666">
        <v>0</v>
      </c>
      <c r="E60" s="3667">
        <v>0</v>
      </c>
    </row>
    <row r="61" spans="2:5" ht="24" customHeight="1">
      <c r="B61" s="3640" t="s">
        <v>274</v>
      </c>
      <c r="C61" s="3641" t="s">
        <v>275</v>
      </c>
      <c r="D61" s="3666">
        <v>0</v>
      </c>
      <c r="E61" s="3667">
        <v>0</v>
      </c>
    </row>
    <row r="62" spans="2:5">
      <c r="B62" s="3640" t="s">
        <v>276</v>
      </c>
      <c r="C62" s="3641" t="s">
        <v>16</v>
      </c>
      <c r="D62" s="3666">
        <v>0</v>
      </c>
      <c r="E62" s="3667">
        <v>0</v>
      </c>
    </row>
    <row r="63" spans="2:5">
      <c r="B63" s="3640" t="s">
        <v>11</v>
      </c>
      <c r="C63" s="3641" t="s">
        <v>64</v>
      </c>
      <c r="D63" s="3666">
        <v>0</v>
      </c>
      <c r="E63" s="3667">
        <v>0</v>
      </c>
    </row>
    <row r="64" spans="2:5">
      <c r="B64" s="3640" t="s">
        <v>13</v>
      </c>
      <c r="C64" s="3641" t="s">
        <v>275</v>
      </c>
      <c r="D64" s="3666">
        <v>0</v>
      </c>
      <c r="E64" s="3667">
        <v>0</v>
      </c>
    </row>
    <row r="65" spans="2:5">
      <c r="B65" s="3640" t="s">
        <v>15</v>
      </c>
      <c r="C65" s="3641" t="s">
        <v>16</v>
      </c>
      <c r="D65" s="3666">
        <v>0</v>
      </c>
      <c r="E65" s="3667">
        <v>0</v>
      </c>
    </row>
    <row r="66" spans="2:5">
      <c r="B66" s="3640" t="s">
        <v>38</v>
      </c>
      <c r="C66" s="3641" t="s">
        <v>65</v>
      </c>
      <c r="D66" s="3666">
        <v>0</v>
      </c>
      <c r="E66" s="3667">
        <v>0</v>
      </c>
    </row>
    <row r="67" spans="2:5">
      <c r="B67" s="3654" t="s">
        <v>40</v>
      </c>
      <c r="C67" s="3655" t="s">
        <v>66</v>
      </c>
      <c r="D67" s="3668">
        <v>0</v>
      </c>
      <c r="E67" s="3667">
        <v>0</v>
      </c>
    </row>
    <row r="68" spans="2:5">
      <c r="B68" s="3654" t="s">
        <v>277</v>
      </c>
      <c r="C68" s="3655" t="s">
        <v>278</v>
      </c>
      <c r="D68" s="3668">
        <v>0</v>
      </c>
      <c r="E68" s="3667">
        <v>0</v>
      </c>
    </row>
    <row r="69" spans="2:5">
      <c r="B69" s="3654" t="s">
        <v>279</v>
      </c>
      <c r="C69" s="3655" t="s">
        <v>280</v>
      </c>
      <c r="D69" s="3668">
        <v>0</v>
      </c>
      <c r="E69" s="3669">
        <v>0</v>
      </c>
    </row>
    <row r="70" spans="2:5">
      <c r="B70" s="3654" t="s">
        <v>281</v>
      </c>
      <c r="C70" s="3655" t="s">
        <v>282</v>
      </c>
      <c r="D70" s="3668">
        <v>0</v>
      </c>
      <c r="E70" s="3669">
        <v>0</v>
      </c>
    </row>
    <row r="71" spans="2:5">
      <c r="B71" s="3654" t="s">
        <v>283</v>
      </c>
      <c r="C71" s="3655" t="s">
        <v>284</v>
      </c>
      <c r="D71" s="3668">
        <v>0</v>
      </c>
      <c r="E71" s="3669">
        <v>0</v>
      </c>
    </row>
    <row r="72" spans="2:5" ht="25.5">
      <c r="B72" s="3654" t="s">
        <v>42</v>
      </c>
      <c r="C72" s="3655" t="s">
        <v>67</v>
      </c>
      <c r="D72" s="3668">
        <v>0</v>
      </c>
      <c r="E72" s="3669">
        <v>0</v>
      </c>
    </row>
    <row r="73" spans="2:5">
      <c r="B73" s="3654" t="s">
        <v>285</v>
      </c>
      <c r="C73" s="3655" t="s">
        <v>286</v>
      </c>
      <c r="D73" s="3668">
        <v>0</v>
      </c>
      <c r="E73" s="3669">
        <v>0</v>
      </c>
    </row>
    <row r="74" spans="2:5">
      <c r="B74" s="3654" t="s">
        <v>287</v>
      </c>
      <c r="C74" s="3655" t="s">
        <v>288</v>
      </c>
      <c r="D74" s="3668">
        <v>0</v>
      </c>
      <c r="E74" s="3669">
        <v>0</v>
      </c>
    </row>
    <row r="75" spans="2:5">
      <c r="B75" s="3654" t="s">
        <v>289</v>
      </c>
      <c r="C75" s="3655" t="s">
        <v>290</v>
      </c>
      <c r="D75" s="3666">
        <v>0</v>
      </c>
      <c r="E75" s="3669">
        <v>0</v>
      </c>
    </row>
    <row r="76" spans="2:5">
      <c r="B76" s="3654" t="s">
        <v>291</v>
      </c>
      <c r="C76" s="3655" t="s">
        <v>292</v>
      </c>
      <c r="D76" s="3668">
        <v>0</v>
      </c>
      <c r="E76" s="3669">
        <v>0</v>
      </c>
    </row>
    <row r="77" spans="2:5">
      <c r="B77" s="3654" t="s">
        <v>293</v>
      </c>
      <c r="C77" s="3655" t="s">
        <v>294</v>
      </c>
      <c r="D77" s="3668">
        <v>0</v>
      </c>
      <c r="E77" s="3669">
        <v>0</v>
      </c>
    </row>
    <row r="78" spans="2:5">
      <c r="B78" s="3654" t="s">
        <v>68</v>
      </c>
      <c r="C78" s="3655" t="s">
        <v>69</v>
      </c>
      <c r="D78" s="3668">
        <v>0</v>
      </c>
      <c r="E78" s="3669">
        <v>0</v>
      </c>
    </row>
    <row r="79" spans="2:5">
      <c r="B79" s="3640" t="s">
        <v>70</v>
      </c>
      <c r="C79" s="3641" t="s">
        <v>71</v>
      </c>
      <c r="D79" s="3666">
        <v>0</v>
      </c>
      <c r="E79" s="3667">
        <v>0</v>
      </c>
    </row>
    <row r="80" spans="2:5">
      <c r="B80" s="3640" t="s">
        <v>295</v>
      </c>
      <c r="C80" s="3641" t="s">
        <v>296</v>
      </c>
      <c r="D80" s="3666">
        <v>0</v>
      </c>
      <c r="E80" s="3667">
        <v>0</v>
      </c>
    </row>
    <row r="81" spans="2:5">
      <c r="B81" s="3640" t="s">
        <v>297</v>
      </c>
      <c r="C81" s="3641" t="s">
        <v>298</v>
      </c>
      <c r="D81" s="3666">
        <v>0</v>
      </c>
      <c r="E81" s="3667">
        <v>0</v>
      </c>
    </row>
    <row r="82" spans="2:5">
      <c r="B82" s="3640" t="s">
        <v>299</v>
      </c>
      <c r="C82" s="3641" t="s">
        <v>300</v>
      </c>
      <c r="D82" s="3666">
        <v>0</v>
      </c>
      <c r="E82" s="3667">
        <v>0</v>
      </c>
    </row>
    <row r="83" spans="2:5">
      <c r="B83" s="3640" t="s">
        <v>301</v>
      </c>
      <c r="C83" s="3641" t="s">
        <v>302</v>
      </c>
      <c r="D83" s="3666">
        <v>0</v>
      </c>
      <c r="E83" s="3667">
        <v>0</v>
      </c>
    </row>
    <row r="84" spans="2:5">
      <c r="B84" s="3640" t="s">
        <v>72</v>
      </c>
      <c r="C84" s="3641" t="s">
        <v>73</v>
      </c>
      <c r="D84" s="3666">
        <v>0</v>
      </c>
      <c r="E84" s="3667">
        <v>0</v>
      </c>
    </row>
    <row r="85" spans="2:5">
      <c r="B85" s="3640" t="s">
        <v>74</v>
      </c>
      <c r="C85" s="3641" t="s">
        <v>75</v>
      </c>
      <c r="D85" s="3666">
        <v>0</v>
      </c>
      <c r="E85" s="3667">
        <v>0</v>
      </c>
    </row>
    <row r="86" spans="2:5" ht="13.5" thickBot="1">
      <c r="B86" s="3656" t="s">
        <v>76</v>
      </c>
      <c r="C86" s="3657" t="s">
        <v>77</v>
      </c>
      <c r="D86" s="3670">
        <v>0</v>
      </c>
      <c r="E86" s="3671">
        <v>0</v>
      </c>
    </row>
    <row r="87" spans="2:5" ht="26.25" thickBot="1">
      <c r="B87" s="3658" t="s">
        <v>32</v>
      </c>
      <c r="C87" s="3659" t="s">
        <v>78</v>
      </c>
      <c r="D87" s="3660">
        <v>0</v>
      </c>
      <c r="E87" s="3661">
        <v>0</v>
      </c>
    </row>
    <row r="88" spans="2:5" ht="13.5" thickBot="1">
      <c r="B88" s="3637" t="s">
        <v>79</v>
      </c>
      <c r="C88" s="3638" t="s">
        <v>80</v>
      </c>
      <c r="D88" s="3639">
        <v>0</v>
      </c>
      <c r="E88" s="3651">
        <v>0</v>
      </c>
    </row>
    <row r="89" spans="2:5" ht="13.5" thickBot="1">
      <c r="B89" s="3637" t="s">
        <v>81</v>
      </c>
      <c r="C89" s="3638" t="s">
        <v>82</v>
      </c>
      <c r="D89" s="3639">
        <v>0</v>
      </c>
      <c r="E89" s="3651">
        <v>0</v>
      </c>
    </row>
    <row r="90" spans="2:5" ht="13.5" thickBot="1">
      <c r="B90" s="3637" t="s">
        <v>83</v>
      </c>
      <c r="C90" s="3638" t="s">
        <v>84</v>
      </c>
      <c r="D90" s="3639">
        <v>0</v>
      </c>
      <c r="E90" s="3663">
        <v>0</v>
      </c>
    </row>
    <row r="91" spans="2:5">
      <c r="B91" s="3637" t="s">
        <v>85</v>
      </c>
      <c r="C91" s="3638" t="s">
        <v>86</v>
      </c>
      <c r="D91" s="3639">
        <v>0</v>
      </c>
      <c r="E91" s="3662">
        <v>0</v>
      </c>
    </row>
    <row r="92" spans="2:5">
      <c r="B92" s="3640" t="s">
        <v>5</v>
      </c>
      <c r="C92" s="3641" t="s">
        <v>87</v>
      </c>
      <c r="D92" s="3666">
        <v>0</v>
      </c>
      <c r="E92" s="3667">
        <v>0</v>
      </c>
    </row>
    <row r="93" spans="2:5">
      <c r="B93" s="3640" t="s">
        <v>7</v>
      </c>
      <c r="C93" s="3641" t="s">
        <v>88</v>
      </c>
      <c r="D93" s="3666">
        <v>0</v>
      </c>
      <c r="E93" s="3667">
        <v>0</v>
      </c>
    </row>
    <row r="94" spans="2:5" ht="13.5" thickBot="1">
      <c r="B94" s="3642" t="s">
        <v>9</v>
      </c>
      <c r="C94" s="3643" t="s">
        <v>89</v>
      </c>
      <c r="D94" s="3672">
        <v>0</v>
      </c>
      <c r="E94" s="367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>
  <dimension ref="B1:G94"/>
  <sheetViews>
    <sheetView topLeftCell="A58"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225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141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>
        <f>E10</f>
        <v>58468.14</v>
      </c>
    </row>
    <row r="10" spans="2:5">
      <c r="B10" s="14" t="s">
        <v>5</v>
      </c>
      <c r="C10" s="93" t="s">
        <v>6</v>
      </c>
      <c r="D10" s="175"/>
      <c r="E10" s="226">
        <v>58468.14</v>
      </c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>
        <f>E10</f>
        <v>58468.14</v>
      </c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141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/>
      <c r="E24" s="23"/>
    </row>
    <row r="25" spans="2:7">
      <c r="B25" s="21" t="s">
        <v>25</v>
      </c>
      <c r="C25" s="22" t="s">
        <v>26</v>
      </c>
      <c r="D25" s="88"/>
      <c r="E25" s="110">
        <v>62042.26</v>
      </c>
      <c r="F25" s="92"/>
    </row>
    <row r="26" spans="2:7">
      <c r="B26" s="24" t="s">
        <v>27</v>
      </c>
      <c r="C26" s="25" t="s">
        <v>28</v>
      </c>
      <c r="D26" s="89"/>
      <c r="E26" s="111">
        <v>62441.21</v>
      </c>
    </row>
    <row r="27" spans="2:7">
      <c r="B27" s="26" t="s">
        <v>5</v>
      </c>
      <c r="C27" s="15" t="s">
        <v>29</v>
      </c>
      <c r="D27" s="195"/>
      <c r="E27" s="231">
        <v>9000</v>
      </c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/>
      <c r="E29" s="231">
        <v>53441.21</v>
      </c>
    </row>
    <row r="30" spans="2:7">
      <c r="B30" s="24" t="s">
        <v>32</v>
      </c>
      <c r="C30" s="27" t="s">
        <v>33</v>
      </c>
      <c r="D30" s="89"/>
      <c r="E30" s="111">
        <v>398.95</v>
      </c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/>
      <c r="E33" s="231">
        <v>45.63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/>
      <c r="E35" s="231">
        <v>353.32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/>
      <c r="E37" s="231"/>
    </row>
    <row r="38" spans="2:6">
      <c r="B38" s="21" t="s">
        <v>44</v>
      </c>
      <c r="C38" s="22" t="s">
        <v>45</v>
      </c>
      <c r="D38" s="88"/>
      <c r="E38" s="23">
        <v>-3574.12</v>
      </c>
    </row>
    <row r="39" spans="2:6" ht="13.5" thickBot="1">
      <c r="B39" s="30" t="s">
        <v>46</v>
      </c>
      <c r="C39" s="31" t="s">
        <v>47</v>
      </c>
      <c r="D39" s="90"/>
      <c r="E39" s="242">
        <f>E24+E25+E38</f>
        <v>58468.14</v>
      </c>
      <c r="F39" s="105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141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96"/>
      <c r="E44" s="144"/>
    </row>
    <row r="45" spans="2:6" ht="13.5" thickBot="1">
      <c r="B45" s="41" t="s">
        <v>7</v>
      </c>
      <c r="C45" s="49" t="s">
        <v>52</v>
      </c>
      <c r="D45" s="197"/>
      <c r="E45" s="148">
        <v>500.49770000000001</v>
      </c>
    </row>
    <row r="46" spans="2:6">
      <c r="B46" s="36" t="s">
        <v>32</v>
      </c>
      <c r="C46" s="47" t="s">
        <v>53</v>
      </c>
      <c r="D46" s="198"/>
      <c r="E46" s="149"/>
    </row>
    <row r="47" spans="2:6">
      <c r="B47" s="39" t="s">
        <v>5</v>
      </c>
      <c r="C47" s="48" t="s">
        <v>51</v>
      </c>
      <c r="D47" s="196"/>
      <c r="E47" s="150"/>
    </row>
    <row r="48" spans="2:6">
      <c r="B48" s="39" t="s">
        <v>7</v>
      </c>
      <c r="C48" s="48" t="s">
        <v>54</v>
      </c>
      <c r="D48" s="196"/>
      <c r="E48" s="154">
        <v>110.47</v>
      </c>
    </row>
    <row r="49" spans="2:5">
      <c r="B49" s="39" t="s">
        <v>9</v>
      </c>
      <c r="C49" s="48" t="s">
        <v>55</v>
      </c>
      <c r="D49" s="196"/>
      <c r="E49" s="154">
        <v>136.99</v>
      </c>
    </row>
    <row r="50" spans="2:5" ht="13.5" thickBot="1">
      <c r="B50" s="41" t="s">
        <v>11</v>
      </c>
      <c r="C50" s="49" t="s">
        <v>52</v>
      </c>
      <c r="D50" s="197"/>
      <c r="E50" s="148">
        <v>116.82</v>
      </c>
    </row>
    <row r="51" spans="2:5" ht="13.5" thickBot="1">
      <c r="B51" s="32"/>
      <c r="C51" s="33"/>
      <c r="D51" s="153"/>
      <c r="E51" s="153"/>
    </row>
    <row r="52" spans="2:5" ht="16.5" thickBot="1">
      <c r="B52" s="3644"/>
      <c r="C52" s="3645" t="s">
        <v>56</v>
      </c>
      <c r="D52" s="3646"/>
      <c r="E52" s="3636"/>
    </row>
    <row r="53" spans="2:5" ht="23.25" customHeight="1" thickBot="1">
      <c r="B53" s="6368" t="s">
        <v>57</v>
      </c>
      <c r="C53" s="6369"/>
      <c r="D53" s="3647" t="s">
        <v>58</v>
      </c>
      <c r="E53" s="3648" t="s">
        <v>59</v>
      </c>
    </row>
    <row r="54" spans="2:5" ht="13.5" thickBot="1">
      <c r="B54" s="3649" t="s">
        <v>27</v>
      </c>
      <c r="C54" s="3638" t="s">
        <v>60</v>
      </c>
      <c r="D54" s="3674">
        <v>58468.14</v>
      </c>
      <c r="E54" s="3675">
        <v>0</v>
      </c>
    </row>
    <row r="55" spans="2:5" ht="25.5">
      <c r="B55" s="3652" t="s">
        <v>5</v>
      </c>
      <c r="C55" s="3653" t="s">
        <v>61</v>
      </c>
      <c r="D55" s="3664">
        <v>0</v>
      </c>
      <c r="E55" s="3665">
        <v>0</v>
      </c>
    </row>
    <row r="56" spans="2:5">
      <c r="B56" s="3640" t="s">
        <v>268</v>
      </c>
      <c r="C56" s="245" t="s">
        <v>269</v>
      </c>
      <c r="D56" s="3666">
        <v>0</v>
      </c>
      <c r="E56" s="3667">
        <v>0</v>
      </c>
    </row>
    <row r="57" spans="2:5">
      <c r="B57" s="246" t="s">
        <v>270</v>
      </c>
      <c r="C57" s="245" t="s">
        <v>271</v>
      </c>
      <c r="D57" s="3666">
        <v>0</v>
      </c>
      <c r="E57" s="3667">
        <v>0</v>
      </c>
    </row>
    <row r="58" spans="2:5">
      <c r="B58" s="246" t="s">
        <v>272</v>
      </c>
      <c r="C58" s="245" t="s">
        <v>273</v>
      </c>
      <c r="D58" s="247">
        <v>0</v>
      </c>
      <c r="E58" s="3667">
        <v>0</v>
      </c>
    </row>
    <row r="59" spans="2:5" ht="25.5">
      <c r="B59" s="3640" t="s">
        <v>7</v>
      </c>
      <c r="C59" s="3641" t="s">
        <v>62</v>
      </c>
      <c r="D59" s="3666">
        <v>0</v>
      </c>
      <c r="E59" s="3667">
        <v>0</v>
      </c>
    </row>
    <row r="60" spans="2:5">
      <c r="B60" s="3640" t="s">
        <v>9</v>
      </c>
      <c r="C60" s="3641" t="s">
        <v>63</v>
      </c>
      <c r="D60" s="3666">
        <v>0</v>
      </c>
      <c r="E60" s="3667">
        <v>0</v>
      </c>
    </row>
    <row r="61" spans="2:5">
      <c r="B61" s="3640" t="s">
        <v>274</v>
      </c>
      <c r="C61" s="3641" t="s">
        <v>275</v>
      </c>
      <c r="D61" s="3666">
        <v>0</v>
      </c>
      <c r="E61" s="3667">
        <v>0</v>
      </c>
    </row>
    <row r="62" spans="2:5">
      <c r="B62" s="3640" t="s">
        <v>276</v>
      </c>
      <c r="C62" s="3641" t="s">
        <v>16</v>
      </c>
      <c r="D62" s="3666">
        <v>0</v>
      </c>
      <c r="E62" s="3667">
        <v>0</v>
      </c>
    </row>
    <row r="63" spans="2:5">
      <c r="B63" s="3640" t="s">
        <v>11</v>
      </c>
      <c r="C63" s="3641" t="s">
        <v>64</v>
      </c>
      <c r="D63" s="3666">
        <v>0</v>
      </c>
      <c r="E63" s="3667">
        <v>0</v>
      </c>
    </row>
    <row r="64" spans="2:5">
      <c r="B64" s="3640" t="s">
        <v>13</v>
      </c>
      <c r="C64" s="3641" t="s">
        <v>275</v>
      </c>
      <c r="D64" s="3666">
        <v>0</v>
      </c>
      <c r="E64" s="3667">
        <v>0</v>
      </c>
    </row>
    <row r="65" spans="2:5">
      <c r="B65" s="3640" t="s">
        <v>15</v>
      </c>
      <c r="C65" s="3641" t="s">
        <v>16</v>
      </c>
      <c r="D65" s="3666">
        <v>0</v>
      </c>
      <c r="E65" s="3667">
        <v>0</v>
      </c>
    </row>
    <row r="66" spans="2:5">
      <c r="B66" s="3640" t="s">
        <v>38</v>
      </c>
      <c r="C66" s="3641" t="s">
        <v>65</v>
      </c>
      <c r="D66" s="3666">
        <v>0</v>
      </c>
      <c r="E66" s="3667">
        <v>0</v>
      </c>
    </row>
    <row r="67" spans="2:5">
      <c r="B67" s="3654" t="s">
        <v>40</v>
      </c>
      <c r="C67" s="3655" t="s">
        <v>66</v>
      </c>
      <c r="D67" s="3676">
        <v>58468.14</v>
      </c>
      <c r="E67" s="3677">
        <v>0</v>
      </c>
    </row>
    <row r="68" spans="2:5">
      <c r="B68" s="3654" t="s">
        <v>277</v>
      </c>
      <c r="C68" s="3655" t="s">
        <v>278</v>
      </c>
      <c r="D68" s="3678">
        <v>58468.14</v>
      </c>
      <c r="E68" s="3679">
        <v>0</v>
      </c>
    </row>
    <row r="69" spans="2:5">
      <c r="B69" s="3654" t="s">
        <v>279</v>
      </c>
      <c r="C69" s="3655" t="s">
        <v>280</v>
      </c>
      <c r="D69" s="3668">
        <v>0</v>
      </c>
      <c r="E69" s="3669">
        <v>0</v>
      </c>
    </row>
    <row r="70" spans="2:5">
      <c r="B70" s="3654" t="s">
        <v>281</v>
      </c>
      <c r="C70" s="3655" t="s">
        <v>282</v>
      </c>
      <c r="D70" s="3668">
        <v>0</v>
      </c>
      <c r="E70" s="3669">
        <v>0</v>
      </c>
    </row>
    <row r="71" spans="2:5">
      <c r="B71" s="3654" t="s">
        <v>283</v>
      </c>
      <c r="C71" s="3655" t="s">
        <v>284</v>
      </c>
      <c r="D71" s="3668">
        <v>0</v>
      </c>
      <c r="E71" s="3669">
        <v>0</v>
      </c>
    </row>
    <row r="72" spans="2:5" ht="25.5">
      <c r="B72" s="3654" t="s">
        <v>42</v>
      </c>
      <c r="C72" s="3655" t="s">
        <v>67</v>
      </c>
      <c r="D72" s="3668">
        <v>0</v>
      </c>
      <c r="E72" s="3669">
        <v>0</v>
      </c>
    </row>
    <row r="73" spans="2:5">
      <c r="B73" s="3654" t="s">
        <v>285</v>
      </c>
      <c r="C73" s="3655" t="s">
        <v>286</v>
      </c>
      <c r="D73" s="3668">
        <v>0</v>
      </c>
      <c r="E73" s="3669">
        <v>0</v>
      </c>
    </row>
    <row r="74" spans="2:5">
      <c r="B74" s="3654" t="s">
        <v>287</v>
      </c>
      <c r="C74" s="3655" t="s">
        <v>288</v>
      </c>
      <c r="D74" s="3668">
        <v>0</v>
      </c>
      <c r="E74" s="3669">
        <v>0</v>
      </c>
    </row>
    <row r="75" spans="2:5">
      <c r="B75" s="3654" t="s">
        <v>289</v>
      </c>
      <c r="C75" s="3655" t="s">
        <v>290</v>
      </c>
      <c r="D75" s="3666">
        <v>0</v>
      </c>
      <c r="E75" s="3669">
        <v>0</v>
      </c>
    </row>
    <row r="76" spans="2:5">
      <c r="B76" s="3654" t="s">
        <v>291</v>
      </c>
      <c r="C76" s="3655" t="s">
        <v>292</v>
      </c>
      <c r="D76" s="3668">
        <v>0</v>
      </c>
      <c r="E76" s="3669">
        <v>0</v>
      </c>
    </row>
    <row r="77" spans="2:5">
      <c r="B77" s="3654" t="s">
        <v>293</v>
      </c>
      <c r="C77" s="3655" t="s">
        <v>294</v>
      </c>
      <c r="D77" s="3668">
        <v>0</v>
      </c>
      <c r="E77" s="3669">
        <v>0</v>
      </c>
    </row>
    <row r="78" spans="2:5">
      <c r="B78" s="3654" t="s">
        <v>68</v>
      </c>
      <c r="C78" s="3655" t="s">
        <v>69</v>
      </c>
      <c r="D78" s="3668">
        <v>0</v>
      </c>
      <c r="E78" s="3669">
        <v>0</v>
      </c>
    </row>
    <row r="79" spans="2:5">
      <c r="B79" s="3640" t="s">
        <v>70</v>
      </c>
      <c r="C79" s="3641" t="s">
        <v>71</v>
      </c>
      <c r="D79" s="3666">
        <v>0</v>
      </c>
      <c r="E79" s="3667">
        <v>0</v>
      </c>
    </row>
    <row r="80" spans="2:5">
      <c r="B80" s="3640" t="s">
        <v>295</v>
      </c>
      <c r="C80" s="3641" t="s">
        <v>296</v>
      </c>
      <c r="D80" s="3666">
        <v>0</v>
      </c>
      <c r="E80" s="3667">
        <v>0</v>
      </c>
    </row>
    <row r="81" spans="2:5">
      <c r="B81" s="3640" t="s">
        <v>297</v>
      </c>
      <c r="C81" s="3641" t="s">
        <v>298</v>
      </c>
      <c r="D81" s="3666">
        <v>0</v>
      </c>
      <c r="E81" s="3667">
        <v>0</v>
      </c>
    </row>
    <row r="82" spans="2:5">
      <c r="B82" s="3640" t="s">
        <v>299</v>
      </c>
      <c r="C82" s="3641" t="s">
        <v>300</v>
      </c>
      <c r="D82" s="3666">
        <v>0</v>
      </c>
      <c r="E82" s="3667">
        <v>0</v>
      </c>
    </row>
    <row r="83" spans="2:5">
      <c r="B83" s="3640" t="s">
        <v>301</v>
      </c>
      <c r="C83" s="3641" t="s">
        <v>302</v>
      </c>
      <c r="D83" s="3666">
        <v>0</v>
      </c>
      <c r="E83" s="3667">
        <v>0</v>
      </c>
    </row>
    <row r="84" spans="2:5">
      <c r="B84" s="3640" t="s">
        <v>72</v>
      </c>
      <c r="C84" s="3641" t="s">
        <v>73</v>
      </c>
      <c r="D84" s="3666">
        <v>0</v>
      </c>
      <c r="E84" s="3667">
        <v>0</v>
      </c>
    </row>
    <row r="85" spans="2:5">
      <c r="B85" s="3640" t="s">
        <v>74</v>
      </c>
      <c r="C85" s="3641" t="s">
        <v>75</v>
      </c>
      <c r="D85" s="3666">
        <v>0</v>
      </c>
      <c r="E85" s="3667">
        <v>0</v>
      </c>
    </row>
    <row r="86" spans="2:5" ht="13.5" thickBot="1">
      <c r="B86" s="3656" t="s">
        <v>76</v>
      </c>
      <c r="C86" s="3657" t="s">
        <v>77</v>
      </c>
      <c r="D86" s="3670">
        <v>0</v>
      </c>
      <c r="E86" s="3671">
        <v>0</v>
      </c>
    </row>
    <row r="87" spans="2:5" ht="26.25" thickBot="1">
      <c r="B87" s="3658" t="s">
        <v>32</v>
      </c>
      <c r="C87" s="3659" t="s">
        <v>78</v>
      </c>
      <c r="D87" s="3660">
        <v>0</v>
      </c>
      <c r="E87" s="3661">
        <v>0</v>
      </c>
    </row>
    <row r="88" spans="2:5" ht="13.5" thickBot="1">
      <c r="B88" s="3637" t="s">
        <v>79</v>
      </c>
      <c r="C88" s="3638" t="s">
        <v>80</v>
      </c>
      <c r="D88" s="3639">
        <v>0</v>
      </c>
      <c r="E88" s="3651">
        <v>0</v>
      </c>
    </row>
    <row r="89" spans="2:5" ht="13.5" thickBot="1">
      <c r="B89" s="3637" t="s">
        <v>81</v>
      </c>
      <c r="C89" s="3638" t="s">
        <v>82</v>
      </c>
      <c r="D89" s="3639">
        <v>0</v>
      </c>
      <c r="E89" s="3651">
        <v>0</v>
      </c>
    </row>
    <row r="90" spans="2:5" ht="13.5" thickBot="1">
      <c r="B90" s="3637" t="s">
        <v>83</v>
      </c>
      <c r="C90" s="3638" t="s">
        <v>84</v>
      </c>
      <c r="D90" s="3639">
        <v>0</v>
      </c>
      <c r="E90" s="3663">
        <v>0</v>
      </c>
    </row>
    <row r="91" spans="2:5">
      <c r="B91" s="3637" t="s">
        <v>85</v>
      </c>
      <c r="C91" s="3638" t="s">
        <v>86</v>
      </c>
      <c r="D91" s="3683">
        <v>58468.14</v>
      </c>
      <c r="E91" s="3706">
        <v>0</v>
      </c>
    </row>
    <row r="92" spans="2:5">
      <c r="B92" s="3640" t="s">
        <v>5</v>
      </c>
      <c r="C92" s="3641" t="s">
        <v>87</v>
      </c>
      <c r="D92" s="3710">
        <v>58468.14</v>
      </c>
      <c r="E92" s="3711">
        <v>0</v>
      </c>
    </row>
    <row r="93" spans="2:5">
      <c r="B93" s="3640" t="s">
        <v>7</v>
      </c>
      <c r="C93" s="3641" t="s">
        <v>88</v>
      </c>
      <c r="D93" s="3710">
        <v>0</v>
      </c>
      <c r="E93" s="3711">
        <v>0</v>
      </c>
    </row>
    <row r="94" spans="2:5" ht="13.5" thickBot="1">
      <c r="B94" s="3642" t="s">
        <v>9</v>
      </c>
      <c r="C94" s="3643" t="s">
        <v>89</v>
      </c>
      <c r="D94" s="3672">
        <v>0</v>
      </c>
      <c r="E94" s="3673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9.xml><?xml version="1.0" encoding="utf-8"?>
<worksheet xmlns="http://schemas.openxmlformats.org/spreadsheetml/2006/main" xmlns:r="http://schemas.openxmlformats.org/officeDocument/2006/relationships">
  <dimension ref="B1:G94"/>
  <sheetViews>
    <sheetView workbookViewId="0">
      <selection activeCell="B3" sqref="B3:E3"/>
    </sheetView>
  </sheetViews>
  <sheetFormatPr defaultRowHeight="12.75"/>
  <cols>
    <col min="2" max="2" width="5.28515625" style="43" bestFit="1" customWidth="1"/>
    <col min="3" max="3" width="72.7109375" style="43" customWidth="1"/>
    <col min="4" max="5" width="17.85546875" style="190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6370" t="s">
        <v>304</v>
      </c>
      <c r="C2" s="6371"/>
      <c r="D2" s="6371"/>
      <c r="E2" s="6372"/>
    </row>
    <row r="3" spans="2:5" ht="15">
      <c r="B3" s="6373" t="s">
        <v>258</v>
      </c>
      <c r="C3" s="6374"/>
      <c r="D3" s="6374"/>
      <c r="E3" s="6375"/>
    </row>
    <row r="4" spans="2:5" ht="15.75">
      <c r="B4" s="6376" t="s">
        <v>0</v>
      </c>
      <c r="C4" s="6377"/>
      <c r="D4" s="6377"/>
      <c r="E4" s="6378"/>
    </row>
    <row r="5" spans="2:5" ht="21" thickBot="1">
      <c r="B5" s="6384" t="s">
        <v>264</v>
      </c>
      <c r="C5" s="6385"/>
      <c r="D5" s="6385"/>
      <c r="E5" s="6386"/>
    </row>
    <row r="6" spans="2:5" ht="13.5" thickBot="1">
      <c r="B6" s="3"/>
      <c r="C6" s="3"/>
      <c r="D6" s="2"/>
      <c r="E6" s="174"/>
    </row>
    <row r="7" spans="2:5" ht="16.5" thickBot="1">
      <c r="B7" s="4"/>
      <c r="C7" s="5" t="s">
        <v>1</v>
      </c>
      <c r="D7" s="6"/>
      <c r="E7" s="7"/>
    </row>
    <row r="8" spans="2:5" ht="13.5" thickBot="1">
      <c r="B8" s="237"/>
      <c r="C8" s="162" t="s">
        <v>2</v>
      </c>
      <c r="D8" s="98" t="s">
        <v>131</v>
      </c>
      <c r="E8" s="45" t="s">
        <v>259</v>
      </c>
    </row>
    <row r="9" spans="2:5">
      <c r="B9" s="12" t="s">
        <v>3</v>
      </c>
      <c r="C9" s="13" t="s">
        <v>4</v>
      </c>
      <c r="D9" s="95"/>
      <c r="E9" s="23"/>
    </row>
    <row r="10" spans="2:5">
      <c r="B10" s="14" t="s">
        <v>5</v>
      </c>
      <c r="C10" s="93" t="s">
        <v>6</v>
      </c>
      <c r="D10" s="175"/>
      <c r="E10" s="226"/>
    </row>
    <row r="11" spans="2:5">
      <c r="B11" s="14" t="s">
        <v>7</v>
      </c>
      <c r="C11" s="93" t="s">
        <v>8</v>
      </c>
      <c r="D11" s="175"/>
      <c r="E11" s="226"/>
    </row>
    <row r="12" spans="2:5" ht="25.5">
      <c r="B12" s="14" t="s">
        <v>9</v>
      </c>
      <c r="C12" s="93" t="s">
        <v>10</v>
      </c>
      <c r="D12" s="175"/>
      <c r="E12" s="226"/>
    </row>
    <row r="13" spans="2:5">
      <c r="B13" s="14" t="s">
        <v>11</v>
      </c>
      <c r="C13" s="93" t="s">
        <v>12</v>
      </c>
      <c r="D13" s="175"/>
      <c r="E13" s="226"/>
    </row>
    <row r="14" spans="2:5">
      <c r="B14" s="14" t="s">
        <v>13</v>
      </c>
      <c r="C14" s="93" t="s">
        <v>14</v>
      </c>
      <c r="D14" s="175"/>
      <c r="E14" s="226"/>
    </row>
    <row r="15" spans="2:5" ht="13.5" thickBot="1">
      <c r="B15" s="14" t="s">
        <v>15</v>
      </c>
      <c r="C15" s="93" t="s">
        <v>16</v>
      </c>
      <c r="D15" s="175"/>
      <c r="E15" s="226"/>
    </row>
    <row r="16" spans="2:5">
      <c r="B16" s="12" t="s">
        <v>17</v>
      </c>
      <c r="C16" s="13" t="s">
        <v>18</v>
      </c>
      <c r="D16" s="95"/>
      <c r="E16" s="23"/>
    </row>
    <row r="17" spans="2:7">
      <c r="B17" s="14" t="s">
        <v>5</v>
      </c>
      <c r="C17" s="93" t="s">
        <v>14</v>
      </c>
      <c r="D17" s="176"/>
      <c r="E17" s="227"/>
    </row>
    <row r="18" spans="2:7" ht="25.5">
      <c r="B18" s="14" t="s">
        <v>7</v>
      </c>
      <c r="C18" s="93" t="s">
        <v>19</v>
      </c>
      <c r="D18" s="175"/>
      <c r="E18" s="226"/>
    </row>
    <row r="19" spans="2:7" ht="13.5" thickBot="1">
      <c r="B19" s="16" t="s">
        <v>9</v>
      </c>
      <c r="C19" s="94" t="s">
        <v>20</v>
      </c>
      <c r="D19" s="177"/>
      <c r="E19" s="228"/>
    </row>
    <row r="20" spans="2:7" ht="13.5" thickBot="1">
      <c r="B20" s="6366" t="s">
        <v>21</v>
      </c>
      <c r="C20" s="6367"/>
      <c r="D20" s="178"/>
      <c r="E20" s="229"/>
      <c r="F20" s="168"/>
      <c r="G20" s="105"/>
    </row>
    <row r="21" spans="2:7" ht="13.5" thickBot="1">
      <c r="B21" s="3"/>
      <c r="C21" s="17"/>
      <c r="D21" s="18"/>
      <c r="E21" s="18"/>
      <c r="G21" s="105"/>
    </row>
    <row r="22" spans="2:7" ht="16.5" thickBot="1">
      <c r="B22" s="4"/>
      <c r="C22" s="5" t="s">
        <v>22</v>
      </c>
      <c r="D22" s="19"/>
      <c r="E22" s="20"/>
    </row>
    <row r="23" spans="2:7" ht="13.5" thickBot="1">
      <c r="B23" s="237"/>
      <c r="C23" s="9" t="s">
        <v>2</v>
      </c>
      <c r="D23" s="98" t="s">
        <v>131</v>
      </c>
      <c r="E23" s="45" t="s">
        <v>259</v>
      </c>
    </row>
    <row r="24" spans="2:7" ht="13.5" thickBot="1">
      <c r="B24" s="21" t="s">
        <v>23</v>
      </c>
      <c r="C24" s="22" t="s">
        <v>24</v>
      </c>
      <c r="D24" s="88"/>
      <c r="E24" s="23"/>
    </row>
    <row r="25" spans="2:7">
      <c r="B25" s="21" t="s">
        <v>25</v>
      </c>
      <c r="C25" s="22" t="s">
        <v>26</v>
      </c>
      <c r="D25" s="88"/>
      <c r="E25" s="110">
        <v>-28.010000000000673</v>
      </c>
      <c r="F25" s="92"/>
    </row>
    <row r="26" spans="2:7">
      <c r="B26" s="24" t="s">
        <v>27</v>
      </c>
      <c r="C26" s="25" t="s">
        <v>28</v>
      </c>
      <c r="D26" s="89"/>
      <c r="E26" s="111">
        <v>4082.57</v>
      </c>
    </row>
    <row r="27" spans="2:7">
      <c r="B27" s="26" t="s">
        <v>5</v>
      </c>
      <c r="C27" s="15" t="s">
        <v>29</v>
      </c>
      <c r="D27" s="195"/>
      <c r="E27" s="231"/>
    </row>
    <row r="28" spans="2:7">
      <c r="B28" s="26" t="s">
        <v>7</v>
      </c>
      <c r="C28" s="15" t="s">
        <v>30</v>
      </c>
      <c r="D28" s="195"/>
      <c r="E28" s="231"/>
    </row>
    <row r="29" spans="2:7">
      <c r="B29" s="26" t="s">
        <v>9</v>
      </c>
      <c r="C29" s="15" t="s">
        <v>31</v>
      </c>
      <c r="D29" s="195"/>
      <c r="E29" s="231">
        <v>4082.57</v>
      </c>
    </row>
    <row r="30" spans="2:7">
      <c r="B30" s="24" t="s">
        <v>32</v>
      </c>
      <c r="C30" s="27" t="s">
        <v>33</v>
      </c>
      <c r="D30" s="89"/>
      <c r="E30" s="111">
        <v>4110.5800000000008</v>
      </c>
    </row>
    <row r="31" spans="2:7">
      <c r="B31" s="26" t="s">
        <v>5</v>
      </c>
      <c r="C31" s="15" t="s">
        <v>34</v>
      </c>
      <c r="D31" s="195"/>
      <c r="E31" s="231"/>
    </row>
    <row r="32" spans="2:7">
      <c r="B32" s="26" t="s">
        <v>7</v>
      </c>
      <c r="C32" s="15" t="s">
        <v>35</v>
      </c>
      <c r="D32" s="195"/>
      <c r="E32" s="231"/>
    </row>
    <row r="33" spans="2:6">
      <c r="B33" s="26" t="s">
        <v>9</v>
      </c>
      <c r="C33" s="15" t="s">
        <v>36</v>
      </c>
      <c r="D33" s="195"/>
      <c r="E33" s="231">
        <v>1.49</v>
      </c>
    </row>
    <row r="34" spans="2:6">
      <c r="B34" s="26" t="s">
        <v>11</v>
      </c>
      <c r="C34" s="15" t="s">
        <v>37</v>
      </c>
      <c r="D34" s="195"/>
      <c r="E34" s="231"/>
    </row>
    <row r="35" spans="2:6" ht="25.5">
      <c r="B35" s="26" t="s">
        <v>38</v>
      </c>
      <c r="C35" s="15" t="s">
        <v>39</v>
      </c>
      <c r="D35" s="195"/>
      <c r="E35" s="231">
        <v>2.78</v>
      </c>
    </row>
    <row r="36" spans="2:6">
      <c r="B36" s="26" t="s">
        <v>40</v>
      </c>
      <c r="C36" s="15" t="s">
        <v>41</v>
      </c>
      <c r="D36" s="195"/>
      <c r="E36" s="231"/>
    </row>
    <row r="37" spans="2:6" ht="13.5" thickBot="1">
      <c r="B37" s="28" t="s">
        <v>42</v>
      </c>
      <c r="C37" s="29" t="s">
        <v>43</v>
      </c>
      <c r="D37" s="195"/>
      <c r="E37" s="231">
        <v>4106.3100000000004</v>
      </c>
    </row>
    <row r="38" spans="2:6">
      <c r="B38" s="21" t="s">
        <v>44</v>
      </c>
      <c r="C38" s="22" t="s">
        <v>45</v>
      </c>
      <c r="D38" s="88"/>
      <c r="E38" s="23">
        <v>28.01</v>
      </c>
    </row>
    <row r="39" spans="2:6" ht="13.5" thickBot="1">
      <c r="B39" s="30" t="s">
        <v>46</v>
      </c>
      <c r="C39" s="31" t="s">
        <v>47</v>
      </c>
      <c r="D39" s="90"/>
      <c r="E39" s="242">
        <f>E24+E25+E38</f>
        <v>-6.7146288529329468E-13</v>
      </c>
      <c r="F39" s="105"/>
    </row>
    <row r="40" spans="2:6" ht="13.5" thickBot="1">
      <c r="B40" s="32"/>
      <c r="C40" s="33"/>
      <c r="D40" s="153"/>
      <c r="E40" s="153"/>
    </row>
    <row r="41" spans="2:6" ht="16.5" thickBot="1">
      <c r="B41" s="4"/>
      <c r="C41" s="34" t="s">
        <v>48</v>
      </c>
      <c r="D41" s="6"/>
      <c r="E41" s="7"/>
    </row>
    <row r="42" spans="2:6" ht="13.5" thickBot="1">
      <c r="B42" s="237"/>
      <c r="C42" s="35" t="s">
        <v>49</v>
      </c>
      <c r="D42" s="98" t="s">
        <v>131</v>
      </c>
      <c r="E42" s="11" t="s">
        <v>259</v>
      </c>
    </row>
    <row r="43" spans="2:6">
      <c r="B43" s="36" t="s">
        <v>27</v>
      </c>
      <c r="C43" s="47" t="s">
        <v>50</v>
      </c>
      <c r="D43" s="38"/>
      <c r="E43" s="44"/>
    </row>
    <row r="44" spans="2:6">
      <c r="B44" s="39" t="s">
        <v>5</v>
      </c>
      <c r="C44" s="48" t="s">
        <v>51</v>
      </c>
      <c r="D44" s="196"/>
      <c r="E44" s="144"/>
    </row>
    <row r="45" spans="2:6" ht="13.5" thickBot="1">
      <c r="B45" s="41" t="s">
        <v>7</v>
      </c>
      <c r="C45" s="49" t="s">
        <v>52</v>
      </c>
      <c r="D45" s="197"/>
      <c r="E45" s="148"/>
    </row>
    <row r="46" spans="2:6">
      <c r="B46" s="36" t="s">
        <v>32</v>
      </c>
      <c r="C46" s="47" t="s">
        <v>53</v>
      </c>
      <c r="D46" s="198"/>
      <c r="E46" s="149"/>
    </row>
    <row r="47" spans="2:6">
      <c r="B47" s="39" t="s">
        <v>5</v>
      </c>
      <c r="C47" s="48" t="s">
        <v>51</v>
      </c>
      <c r="D47" s="196"/>
      <c r="E47" s="150"/>
    </row>
    <row r="48" spans="2:6">
      <c r="B48" s="39" t="s">
        <v>7</v>
      </c>
      <c r="C48" s="48" t="s">
        <v>54</v>
      </c>
      <c r="D48" s="196"/>
      <c r="E48" s="154">
        <v>134.54</v>
      </c>
    </row>
    <row r="49" spans="2:5">
      <c r="B49" s="39" t="s">
        <v>9</v>
      </c>
      <c r="C49" s="48" t="s">
        <v>55</v>
      </c>
      <c r="D49" s="196"/>
      <c r="E49" s="154">
        <v>145.65</v>
      </c>
    </row>
    <row r="50" spans="2:5" ht="13.5" thickBot="1">
      <c r="B50" s="41" t="s">
        <v>11</v>
      </c>
      <c r="C50" s="49" t="s">
        <v>52</v>
      </c>
      <c r="D50" s="197"/>
      <c r="E50" s="148"/>
    </row>
    <row r="51" spans="2:5" ht="13.5" thickBot="1">
      <c r="B51" s="32"/>
      <c r="C51" s="33"/>
      <c r="D51" s="153"/>
      <c r="E51" s="153"/>
    </row>
    <row r="52" spans="2:5" ht="16.5" thickBot="1">
      <c r="B52" s="3688"/>
      <c r="C52" s="3689" t="s">
        <v>56</v>
      </c>
      <c r="D52" s="3690"/>
      <c r="E52" s="3680"/>
    </row>
    <row r="53" spans="2:5" ht="23.25" customHeight="1" thickBot="1">
      <c r="B53" s="6368" t="s">
        <v>57</v>
      </c>
      <c r="C53" s="6369"/>
      <c r="D53" s="3691" t="s">
        <v>58</v>
      </c>
      <c r="E53" s="3692" t="s">
        <v>59</v>
      </c>
    </row>
    <row r="54" spans="2:5" ht="13.5" thickBot="1">
      <c r="B54" s="3693" t="s">
        <v>27</v>
      </c>
      <c r="C54" s="3682" t="s">
        <v>60</v>
      </c>
      <c r="D54" s="3694">
        <v>0</v>
      </c>
      <c r="E54" s="3695">
        <v>0</v>
      </c>
    </row>
    <row r="55" spans="2:5" ht="25.5">
      <c r="B55" s="3696" t="s">
        <v>5</v>
      </c>
      <c r="C55" s="3697" t="s">
        <v>61</v>
      </c>
      <c r="D55" s="3708">
        <v>0</v>
      </c>
      <c r="E55" s="3709">
        <v>0</v>
      </c>
    </row>
    <row r="56" spans="2:5">
      <c r="B56" s="3684" t="s">
        <v>268</v>
      </c>
      <c r="C56" s="245" t="s">
        <v>269</v>
      </c>
      <c r="D56" s="3710">
        <v>0</v>
      </c>
      <c r="E56" s="3711">
        <v>0</v>
      </c>
    </row>
    <row r="57" spans="2:5">
      <c r="B57" s="246" t="s">
        <v>270</v>
      </c>
      <c r="C57" s="245" t="s">
        <v>271</v>
      </c>
      <c r="D57" s="3710">
        <v>0</v>
      </c>
      <c r="E57" s="3711">
        <v>0</v>
      </c>
    </row>
    <row r="58" spans="2:5">
      <c r="B58" s="246" t="s">
        <v>272</v>
      </c>
      <c r="C58" s="245" t="s">
        <v>273</v>
      </c>
      <c r="D58" s="247">
        <v>0</v>
      </c>
      <c r="E58" s="3711">
        <v>0</v>
      </c>
    </row>
    <row r="59" spans="2:5" ht="25.5">
      <c r="B59" s="3684" t="s">
        <v>7</v>
      </c>
      <c r="C59" s="3685" t="s">
        <v>62</v>
      </c>
      <c r="D59" s="3710">
        <v>0</v>
      </c>
      <c r="E59" s="3711">
        <v>0</v>
      </c>
    </row>
    <row r="60" spans="2:5">
      <c r="B60" s="3684" t="s">
        <v>9</v>
      </c>
      <c r="C60" s="3685" t="s">
        <v>63</v>
      </c>
      <c r="D60" s="3710">
        <v>0</v>
      </c>
      <c r="E60" s="3711">
        <v>0</v>
      </c>
    </row>
    <row r="61" spans="2:5">
      <c r="B61" s="3684" t="s">
        <v>274</v>
      </c>
      <c r="C61" s="3685" t="s">
        <v>275</v>
      </c>
      <c r="D61" s="3710">
        <v>0</v>
      </c>
      <c r="E61" s="3711">
        <v>0</v>
      </c>
    </row>
    <row r="62" spans="2:5">
      <c r="B62" s="3684" t="s">
        <v>276</v>
      </c>
      <c r="C62" s="3685" t="s">
        <v>16</v>
      </c>
      <c r="D62" s="3710">
        <v>0</v>
      </c>
      <c r="E62" s="3711">
        <v>0</v>
      </c>
    </row>
    <row r="63" spans="2:5">
      <c r="B63" s="3684" t="s">
        <v>11</v>
      </c>
      <c r="C63" s="3685" t="s">
        <v>64</v>
      </c>
      <c r="D63" s="3710">
        <v>0</v>
      </c>
      <c r="E63" s="3711">
        <v>0</v>
      </c>
    </row>
    <row r="64" spans="2:5">
      <c r="B64" s="3684" t="s">
        <v>13</v>
      </c>
      <c r="C64" s="3685" t="s">
        <v>275</v>
      </c>
      <c r="D64" s="3710">
        <v>0</v>
      </c>
      <c r="E64" s="3711">
        <v>0</v>
      </c>
    </row>
    <row r="65" spans="2:5">
      <c r="B65" s="3684" t="s">
        <v>15</v>
      </c>
      <c r="C65" s="3685" t="s">
        <v>16</v>
      </c>
      <c r="D65" s="3710">
        <v>0</v>
      </c>
      <c r="E65" s="3711">
        <v>0</v>
      </c>
    </row>
    <row r="66" spans="2:5">
      <c r="B66" s="3684" t="s">
        <v>38</v>
      </c>
      <c r="C66" s="3685" t="s">
        <v>65</v>
      </c>
      <c r="D66" s="3710">
        <v>0</v>
      </c>
      <c r="E66" s="3711">
        <v>0</v>
      </c>
    </row>
    <row r="67" spans="2:5">
      <c r="B67" s="3698" t="s">
        <v>40</v>
      </c>
      <c r="C67" s="3699" t="s">
        <v>66</v>
      </c>
      <c r="D67" s="3712">
        <v>0</v>
      </c>
      <c r="E67" s="3711">
        <v>0</v>
      </c>
    </row>
    <row r="68" spans="2:5">
      <c r="B68" s="3698" t="s">
        <v>277</v>
      </c>
      <c r="C68" s="3699" t="s">
        <v>278</v>
      </c>
      <c r="D68" s="3712">
        <v>0</v>
      </c>
      <c r="E68" s="3711">
        <v>0</v>
      </c>
    </row>
    <row r="69" spans="2:5">
      <c r="B69" s="3698" t="s">
        <v>279</v>
      </c>
      <c r="C69" s="3699" t="s">
        <v>280</v>
      </c>
      <c r="D69" s="3712">
        <v>0</v>
      </c>
      <c r="E69" s="3713">
        <v>0</v>
      </c>
    </row>
    <row r="70" spans="2:5">
      <c r="B70" s="3698" t="s">
        <v>281</v>
      </c>
      <c r="C70" s="3699" t="s">
        <v>282</v>
      </c>
      <c r="D70" s="3712">
        <v>0</v>
      </c>
      <c r="E70" s="3713">
        <v>0</v>
      </c>
    </row>
    <row r="71" spans="2:5">
      <c r="B71" s="3698" t="s">
        <v>283</v>
      </c>
      <c r="C71" s="3699" t="s">
        <v>284</v>
      </c>
      <c r="D71" s="3712">
        <v>0</v>
      </c>
      <c r="E71" s="3713">
        <v>0</v>
      </c>
    </row>
    <row r="72" spans="2:5" ht="25.5">
      <c r="B72" s="3698" t="s">
        <v>42</v>
      </c>
      <c r="C72" s="3699" t="s">
        <v>67</v>
      </c>
      <c r="D72" s="3712">
        <v>0</v>
      </c>
      <c r="E72" s="3713">
        <v>0</v>
      </c>
    </row>
    <row r="73" spans="2:5">
      <c r="B73" s="3698" t="s">
        <v>285</v>
      </c>
      <c r="C73" s="3699" t="s">
        <v>286</v>
      </c>
      <c r="D73" s="3712">
        <v>0</v>
      </c>
      <c r="E73" s="3713">
        <v>0</v>
      </c>
    </row>
    <row r="74" spans="2:5">
      <c r="B74" s="3698" t="s">
        <v>287</v>
      </c>
      <c r="C74" s="3699" t="s">
        <v>288</v>
      </c>
      <c r="D74" s="3712">
        <v>0</v>
      </c>
      <c r="E74" s="3713">
        <v>0</v>
      </c>
    </row>
    <row r="75" spans="2:5">
      <c r="B75" s="3698" t="s">
        <v>289</v>
      </c>
      <c r="C75" s="3699" t="s">
        <v>290</v>
      </c>
      <c r="D75" s="3710">
        <v>0</v>
      </c>
      <c r="E75" s="3713">
        <v>0</v>
      </c>
    </row>
    <row r="76" spans="2:5">
      <c r="B76" s="3698" t="s">
        <v>291</v>
      </c>
      <c r="C76" s="3699" t="s">
        <v>292</v>
      </c>
      <c r="D76" s="3712">
        <v>0</v>
      </c>
      <c r="E76" s="3713">
        <v>0</v>
      </c>
    </row>
    <row r="77" spans="2:5">
      <c r="B77" s="3698" t="s">
        <v>293</v>
      </c>
      <c r="C77" s="3699" t="s">
        <v>294</v>
      </c>
      <c r="D77" s="3712">
        <v>0</v>
      </c>
      <c r="E77" s="3713">
        <v>0</v>
      </c>
    </row>
    <row r="78" spans="2:5">
      <c r="B78" s="3698" t="s">
        <v>68</v>
      </c>
      <c r="C78" s="3699" t="s">
        <v>69</v>
      </c>
      <c r="D78" s="3712">
        <v>0</v>
      </c>
      <c r="E78" s="3713">
        <v>0</v>
      </c>
    </row>
    <row r="79" spans="2:5">
      <c r="B79" s="3684" t="s">
        <v>70</v>
      </c>
      <c r="C79" s="3685" t="s">
        <v>71</v>
      </c>
      <c r="D79" s="3710">
        <v>0</v>
      </c>
      <c r="E79" s="3711">
        <v>0</v>
      </c>
    </row>
    <row r="80" spans="2:5">
      <c r="B80" s="3684" t="s">
        <v>295</v>
      </c>
      <c r="C80" s="3685" t="s">
        <v>296</v>
      </c>
      <c r="D80" s="3710">
        <v>0</v>
      </c>
      <c r="E80" s="3711">
        <v>0</v>
      </c>
    </row>
    <row r="81" spans="2:5">
      <c r="B81" s="3684" t="s">
        <v>297</v>
      </c>
      <c r="C81" s="3685" t="s">
        <v>298</v>
      </c>
      <c r="D81" s="3710">
        <v>0</v>
      </c>
      <c r="E81" s="3711">
        <v>0</v>
      </c>
    </row>
    <row r="82" spans="2:5">
      <c r="B82" s="3684" t="s">
        <v>299</v>
      </c>
      <c r="C82" s="3685" t="s">
        <v>300</v>
      </c>
      <c r="D82" s="3710">
        <v>0</v>
      </c>
      <c r="E82" s="3711">
        <v>0</v>
      </c>
    </row>
    <row r="83" spans="2:5">
      <c r="B83" s="3684" t="s">
        <v>301</v>
      </c>
      <c r="C83" s="3685" t="s">
        <v>302</v>
      </c>
      <c r="D83" s="3710">
        <v>0</v>
      </c>
      <c r="E83" s="3711">
        <v>0</v>
      </c>
    </row>
    <row r="84" spans="2:5">
      <c r="B84" s="3684" t="s">
        <v>72</v>
      </c>
      <c r="C84" s="3685" t="s">
        <v>73</v>
      </c>
      <c r="D84" s="3710">
        <v>0</v>
      </c>
      <c r="E84" s="3711">
        <v>0</v>
      </c>
    </row>
    <row r="85" spans="2:5">
      <c r="B85" s="3684" t="s">
        <v>74</v>
      </c>
      <c r="C85" s="3685" t="s">
        <v>75</v>
      </c>
      <c r="D85" s="3710">
        <v>0</v>
      </c>
      <c r="E85" s="3711">
        <v>0</v>
      </c>
    </row>
    <row r="86" spans="2:5" ht="13.5" thickBot="1">
      <c r="B86" s="3700" t="s">
        <v>76</v>
      </c>
      <c r="C86" s="3701" t="s">
        <v>77</v>
      </c>
      <c r="D86" s="3714">
        <v>0</v>
      </c>
      <c r="E86" s="3715">
        <v>0</v>
      </c>
    </row>
    <row r="87" spans="2:5" ht="26.25" thickBot="1">
      <c r="B87" s="3702" t="s">
        <v>32</v>
      </c>
      <c r="C87" s="3703" t="s">
        <v>78</v>
      </c>
      <c r="D87" s="3704">
        <v>0</v>
      </c>
      <c r="E87" s="3705">
        <v>0</v>
      </c>
    </row>
    <row r="88" spans="2:5" ht="13.5" thickBot="1">
      <c r="B88" s="3681" t="s">
        <v>79</v>
      </c>
      <c r="C88" s="3682" t="s">
        <v>80</v>
      </c>
      <c r="D88" s="3683">
        <v>0</v>
      </c>
      <c r="E88" s="3695">
        <v>0</v>
      </c>
    </row>
    <row r="89" spans="2:5" ht="13.5" thickBot="1">
      <c r="B89" s="3681" t="s">
        <v>81</v>
      </c>
      <c r="C89" s="3682" t="s">
        <v>82</v>
      </c>
      <c r="D89" s="3683">
        <v>0</v>
      </c>
      <c r="E89" s="3695">
        <v>0</v>
      </c>
    </row>
    <row r="90" spans="2:5" ht="13.5" thickBot="1">
      <c r="B90" s="3681" t="s">
        <v>83</v>
      </c>
      <c r="C90" s="3682" t="s">
        <v>84</v>
      </c>
      <c r="D90" s="3683">
        <v>0</v>
      </c>
      <c r="E90" s="3707">
        <v>0</v>
      </c>
    </row>
    <row r="91" spans="2:5">
      <c r="B91" s="3681" t="s">
        <v>85</v>
      </c>
      <c r="C91" s="3682" t="s">
        <v>86</v>
      </c>
      <c r="D91" s="3683">
        <v>0</v>
      </c>
      <c r="E91" s="3706">
        <v>0</v>
      </c>
    </row>
    <row r="92" spans="2:5">
      <c r="B92" s="3684" t="s">
        <v>5</v>
      </c>
      <c r="C92" s="3685" t="s">
        <v>87</v>
      </c>
      <c r="D92" s="3710">
        <v>0</v>
      </c>
      <c r="E92" s="3711">
        <v>0</v>
      </c>
    </row>
    <row r="93" spans="2:5">
      <c r="B93" s="3684" t="s">
        <v>7</v>
      </c>
      <c r="C93" s="3685" t="s">
        <v>88</v>
      </c>
      <c r="D93" s="3710">
        <v>0</v>
      </c>
      <c r="E93" s="3711">
        <v>0</v>
      </c>
    </row>
    <row r="94" spans="2:5" ht="13.5" thickBot="1">
      <c r="B94" s="3686" t="s">
        <v>9</v>
      </c>
      <c r="C94" s="3687" t="s">
        <v>89</v>
      </c>
      <c r="D94" s="3716">
        <v>0</v>
      </c>
      <c r="E94" s="3717">
        <v>0</v>
      </c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168</vt:i4>
      </vt:variant>
      <vt:variant>
        <vt:lpstr>Zakresy nazwane</vt:lpstr>
      </vt:variant>
      <vt:variant>
        <vt:i4>73</vt:i4>
      </vt:variant>
    </vt:vector>
  </HeadingPairs>
  <TitlesOfParts>
    <vt:vector size="241" baseType="lpstr">
      <vt:lpstr>Fundusz Gwarantowany</vt:lpstr>
      <vt:lpstr>Fundusz Stabilnego Wzrostu</vt:lpstr>
      <vt:lpstr>Fundusz Dynamiczny</vt:lpstr>
      <vt:lpstr>Fundusz Obligacji Plus</vt:lpstr>
      <vt:lpstr>Fundusz Aktywnej Alokacji</vt:lpstr>
      <vt:lpstr>Fundusz Akcji Plus</vt:lpstr>
      <vt:lpstr>Fundusz Akcji Małych i Ś.Spółek</vt:lpstr>
      <vt:lpstr>Fundusz Pieniężny</vt:lpstr>
      <vt:lpstr>Fundusz Polskich Obl. Skarb.</vt:lpstr>
      <vt:lpstr>Fundusz Selektywny</vt:lpstr>
      <vt:lpstr>Fundusz Akcji Glob.</vt:lpstr>
      <vt:lpstr>Fundusz Obligacji Glob.</vt:lpstr>
      <vt:lpstr>Fundusz Energet.</vt:lpstr>
      <vt:lpstr>Portfel Aktywnej Alokacji </vt:lpstr>
      <vt:lpstr>Portfel Dynamiczny </vt:lpstr>
      <vt:lpstr>Portfel Stabilnego Wzrostu</vt:lpstr>
      <vt:lpstr>Portfel ARR</vt:lpstr>
      <vt:lpstr>Portfel ARW</vt:lpstr>
      <vt:lpstr>Portfel OZ</vt:lpstr>
      <vt:lpstr>Fundusz Konserwatywny</vt:lpstr>
      <vt:lpstr>Fundusz Zrównoważony</vt:lpstr>
      <vt:lpstr>Fundusz Aktywny</vt:lpstr>
      <vt:lpstr>Fundusz Międzynarodowy</vt:lpstr>
      <vt:lpstr>Fundusz Azjatycki</vt:lpstr>
      <vt:lpstr>Aktywny - Surowce i Nowe Gosp.</vt:lpstr>
      <vt:lpstr>Zabezpieczony - Dalekiego Wsch.</vt:lpstr>
      <vt:lpstr>Zabezpieczony - Europy Wsch.</vt:lpstr>
      <vt:lpstr>Strategii Multiobligacyjnych</vt:lpstr>
      <vt:lpstr>Zabezpieczony - Rynku Polskiego</vt:lpstr>
      <vt:lpstr>INDEKS1</vt:lpstr>
      <vt:lpstr>INDEKS2</vt:lpstr>
      <vt:lpstr>Allianz Akcji </vt:lpstr>
      <vt:lpstr>Allianz Stabilnego Wzrostu</vt:lpstr>
      <vt:lpstr>Allianz Obligacji Plus</vt:lpstr>
      <vt:lpstr>Allianz Aktywnej Alokacji</vt:lpstr>
      <vt:lpstr>Allianz Akcji Plus</vt:lpstr>
      <vt:lpstr>Allianz Akcji Małych i Ś.Spółek</vt:lpstr>
      <vt:lpstr>Allianz Pieniężny</vt:lpstr>
      <vt:lpstr>Allianz Polskich Obl.Sk.</vt:lpstr>
      <vt:lpstr>Allianz Selektywny</vt:lpstr>
      <vt:lpstr>Allianz Akcji Gl.</vt:lpstr>
      <vt:lpstr>Allianz Energetyczny</vt:lpstr>
      <vt:lpstr>Altus ASZD</vt:lpstr>
      <vt:lpstr>Aviva Dł.Pap.Korp.</vt:lpstr>
      <vt:lpstr>Aviva MS</vt:lpstr>
      <vt:lpstr>Aviva NT</vt:lpstr>
      <vt:lpstr>Aviva Obligacji Dyn.</vt:lpstr>
      <vt:lpstr>Aviva PA</vt:lpstr>
      <vt:lpstr>Franklin EDF</vt:lpstr>
      <vt:lpstr>Franklin GFS</vt:lpstr>
      <vt:lpstr>Franklin NR</vt:lpstr>
      <vt:lpstr>Franklin USO</vt:lpstr>
      <vt:lpstr>Investor Akcji</vt:lpstr>
      <vt:lpstr>Investor Akcji Dużych Spółek</vt:lpstr>
      <vt:lpstr>Investor TOP 25 Małych Spółek</vt:lpstr>
      <vt:lpstr>Investor Zrównoważony</vt:lpstr>
      <vt:lpstr>Investor Ameryka Łacińska</vt:lpstr>
      <vt:lpstr>Investor BRIC</vt:lpstr>
      <vt:lpstr>Investor Gold</vt:lpstr>
      <vt:lpstr>Investor Got.</vt:lpstr>
      <vt:lpstr>Investor Indie i Chiny</vt:lpstr>
      <vt:lpstr>Investor Turcja</vt:lpstr>
      <vt:lpstr>Investor Zrównoważony Rynków W.</vt:lpstr>
      <vt:lpstr>JPM EMO</vt:lpstr>
      <vt:lpstr>JPM GH</vt:lpstr>
      <vt:lpstr>JPM GSB</vt:lpstr>
      <vt:lpstr>Legg Mason Akcji </vt:lpstr>
      <vt:lpstr>Legg Mason Obligacji</vt:lpstr>
      <vt:lpstr>Legg Mason Pieniężny </vt:lpstr>
      <vt:lpstr>Legg Mason  Strateg FIO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NN Akcji</vt:lpstr>
      <vt:lpstr>NN Obligacji </vt:lpstr>
      <vt:lpstr>NN Selektywny</vt:lpstr>
      <vt:lpstr>NN AŚ</vt:lpstr>
      <vt:lpstr>NN ŚMS</vt:lpstr>
      <vt:lpstr>NN Środ. Euro. Bud. i Nier.</vt:lpstr>
      <vt:lpstr>NN Środk. Sektora Finans.</vt:lpstr>
      <vt:lpstr>NN D</vt:lpstr>
      <vt:lpstr>NN Eur. Sp.Dyw.</vt:lpstr>
      <vt:lpstr>NN Glob. Długu Korp.</vt:lpstr>
      <vt:lpstr>NN Glob. Sp.Dyw.</vt:lpstr>
      <vt:lpstr>NN Globalnych Możliwości</vt:lpstr>
      <vt:lpstr>NN J</vt:lpstr>
      <vt:lpstr>NN NA</vt:lpstr>
      <vt:lpstr>NN ORW</vt:lpstr>
      <vt:lpstr>NN Sp.Dyw.USA</vt:lpstr>
      <vt:lpstr>NN SDRW</vt:lpstr>
      <vt:lpstr>NN SGA</vt:lpstr>
      <vt:lpstr>Noble AMISS</vt:lpstr>
      <vt:lpstr>Noble FM</vt:lpstr>
      <vt:lpstr>Noble A</vt:lpstr>
      <vt:lpstr>Noble SWP</vt:lpstr>
      <vt:lpstr>Pioneer ARW</vt:lpstr>
      <vt:lpstr>Pioneer AGD</vt:lpstr>
      <vt:lpstr>Pioneer OS</vt:lpstr>
      <vt:lpstr>Pioneer G</vt:lpstr>
      <vt:lpstr>Pioneer WDRE</vt:lpstr>
      <vt:lpstr>Pioneer Surowców i Energii</vt:lpstr>
      <vt:lpstr>Pioneer AP</vt:lpstr>
      <vt:lpstr>Pioneer DS</vt:lpstr>
      <vt:lpstr>Pioneer Obligacji Plus</vt:lpstr>
      <vt:lpstr>Pioneer Pieniężny</vt:lpstr>
      <vt:lpstr>Pioneer P+</vt:lpstr>
      <vt:lpstr>Pioneer Stab.Inwest.</vt:lpstr>
      <vt:lpstr>Pioneer DA2</vt:lpstr>
      <vt:lpstr>Pioneer AS</vt:lpstr>
      <vt:lpstr>Pioneer AA</vt:lpstr>
      <vt:lpstr>Pioneer AE</vt:lpstr>
      <vt:lpstr>Pioneer SG</vt:lpstr>
      <vt:lpstr>PKO Akcji Nowa Europa</vt:lpstr>
      <vt:lpstr>PKO Obligacji Długoterminowych</vt:lpstr>
      <vt:lpstr>PKO Stabilnego Wzrostu Plus</vt:lpstr>
      <vt:lpstr>PKO Stabilnego Wzrostu</vt:lpstr>
      <vt:lpstr>PKO Zrównoważony Plus</vt:lpstr>
      <vt:lpstr>PKO Zrównoważony</vt:lpstr>
      <vt:lpstr>PZU ASD</vt:lpstr>
      <vt:lpstr>PZU AK</vt:lpstr>
      <vt:lpstr>PZU AMiŚS</vt:lpstr>
      <vt:lpstr>PZU EME</vt:lpstr>
      <vt:lpstr>PZU Zrówn.</vt:lpstr>
      <vt:lpstr>PZU ARR</vt:lpstr>
      <vt:lpstr>Quercus A</vt:lpstr>
      <vt:lpstr>Quercus G</vt:lpstr>
      <vt:lpstr>Quercus LEV</vt:lpstr>
      <vt:lpstr>Quercus OK</vt:lpstr>
      <vt:lpstr>Quercus R</vt:lpstr>
      <vt:lpstr>Quercus SEL</vt:lpstr>
      <vt:lpstr>Quercus Sh</vt:lpstr>
      <vt:lpstr>Quercus St</vt:lpstr>
      <vt:lpstr>Quercus T</vt:lpstr>
      <vt:lpstr>Schroder ISF ACB</vt:lpstr>
      <vt:lpstr>Schroder ISF AO</vt:lpstr>
      <vt:lpstr>Schroder ISF EMDAR</vt:lpstr>
      <vt:lpstr>Schroder ISF EE</vt:lpstr>
      <vt:lpstr>Schroder ISF FME</vt:lpstr>
      <vt:lpstr>Schroder ISF GDG</vt:lpstr>
      <vt:lpstr>Schroder ISF GHIB</vt:lpstr>
      <vt:lpstr>Skarbiec K</vt:lpstr>
      <vt:lpstr>Skarbiec L</vt:lpstr>
      <vt:lpstr>Skarbiec MIŚS</vt:lpstr>
      <vt:lpstr>Skarbiec SW</vt:lpstr>
      <vt:lpstr>Skarbiec MN</vt:lpstr>
      <vt:lpstr>Templeton AG</vt:lpstr>
      <vt:lpstr>Templeton BRIC</vt:lpstr>
      <vt:lpstr>Templeton GB</vt:lpstr>
      <vt:lpstr>Templeton GTR</vt:lpstr>
      <vt:lpstr>Templeton LA</vt:lpstr>
      <vt:lpstr>UniAkcje Dyw.</vt:lpstr>
      <vt:lpstr>UniAkcje Małych i Śr. Spółek</vt:lpstr>
      <vt:lpstr>UniAkcje Nowa Europa</vt:lpstr>
      <vt:lpstr>UniAkcje Wzrostu</vt:lpstr>
      <vt:lpstr>UniKorona Akcje</vt:lpstr>
      <vt:lpstr>UniKorona Obligacje</vt:lpstr>
      <vt:lpstr>UniKorona Pieniężny</vt:lpstr>
      <vt:lpstr>UniKorona Zrównoważony</vt:lpstr>
      <vt:lpstr>UniLokata</vt:lpstr>
      <vt:lpstr>UniObligacje Nowa Europa</vt:lpstr>
      <vt:lpstr>UniStabilny Wzrost</vt:lpstr>
      <vt:lpstr>UniObligacje Zamienne</vt:lpstr>
      <vt:lpstr>UniObligacje Aktywny</vt:lpstr>
      <vt:lpstr>dodatkowedane</vt:lpstr>
      <vt:lpstr>'Aktywny - Surowce i Nowe Gosp.'!Obszar_wydruku</vt:lpstr>
      <vt:lpstr>'Allianz Stabilnego Wzrostu'!Obszar_wydruku</vt:lpstr>
      <vt:lpstr>'Altus ASZD'!Obszar_wydruku</vt:lpstr>
      <vt:lpstr>'Aviva Dł.Pap.Korp.'!Obszar_wydruku</vt:lpstr>
      <vt:lpstr>'Aviva NT'!Obszar_wydruku</vt:lpstr>
      <vt:lpstr>'Aviva Obligacji Dyn.'!Obszar_wydruku</vt:lpstr>
      <vt:lpstr>'Aviva PA'!Obszar_wydruku</vt:lpstr>
      <vt:lpstr>'Franklin GFS'!Obszar_wydruku</vt:lpstr>
      <vt:lpstr>'Franklin USO'!Obszar_wydruku</vt:lpstr>
      <vt:lpstr>'Fundusz Akcji Glob.'!Obszar_wydruku</vt:lpstr>
      <vt:lpstr>'Fundusz Akcji Małych i Ś.Spółek'!Obszar_wydruku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Energet.'!Obszar_wydruku</vt:lpstr>
      <vt:lpstr>'Fundusz Gwarantowany'!Obszar_wydruku</vt:lpstr>
      <vt:lpstr>'Fundusz Konserwatywny'!Obszar_wydruku</vt:lpstr>
      <vt:lpstr>'Fundusz Międzynarodowy'!Obszar_wydruku</vt:lpstr>
      <vt:lpstr>'Fundusz Obligacji Glob.'!Obszar_wydruku</vt:lpstr>
      <vt:lpstr>'Fundusz Obligacji Plus'!Obszar_wydruku</vt:lpstr>
      <vt:lpstr>'Fundusz Pieniężny'!Obszar_wydruku</vt:lpstr>
      <vt:lpstr>'Fundusz Polskich Obl. Skarb.'!Obszar_wydruku</vt:lpstr>
      <vt:lpstr>'Fundusz Selektywny'!Obszar_wydruku</vt:lpstr>
      <vt:lpstr>'Fundusz Stabilnego Wzrostu'!Obszar_wydruku</vt:lpstr>
      <vt:lpstr>'Fundusz Zrównoważony'!Obszar_wydruku</vt:lpstr>
      <vt:lpstr>INDEKS1!Obszar_wydruku</vt:lpstr>
      <vt:lpstr>INDEKS2!Obszar_wydruku</vt:lpstr>
      <vt:lpstr>'Investor Akcji'!Obszar_wydruku</vt:lpstr>
      <vt:lpstr>'Investor Turcja'!Obszar_wydruku</vt:lpstr>
      <vt:lpstr>'Investor Zrównoważony'!Obszar_wydruku</vt:lpstr>
      <vt:lpstr>'NN D'!Obszar_wydruku</vt:lpstr>
      <vt:lpstr>'NN Eur. Sp.Dyw.'!Obszar_wydruku</vt:lpstr>
      <vt:lpstr>'NN Glob. Długu Korp.'!Obszar_wydruku</vt:lpstr>
      <vt:lpstr>'NN Glob. Sp.Dyw.'!Obszar_wydruku</vt:lpstr>
      <vt:lpstr>'NN Sp.Dyw.USA'!Obszar_wydruku</vt:lpstr>
      <vt:lpstr>'Noble FM'!Obszar_wydruku</vt:lpstr>
      <vt:lpstr>'Pioneer AP'!Obszar_wydruku</vt:lpstr>
      <vt:lpstr>'Pioneer ARW'!Obszar_wydruku</vt:lpstr>
      <vt:lpstr>'Pioneer DS'!Obszar_wydruku</vt:lpstr>
      <vt:lpstr>'Pioneer Obligacji Plus'!Obszar_wydruku</vt:lpstr>
      <vt:lpstr>'Pioneer OS'!Obszar_wydruku</vt:lpstr>
      <vt:lpstr>'Pioneer P+'!Obszar_wydruku</vt:lpstr>
      <vt:lpstr>'Pioneer Pieniężny'!Obszar_wydruku</vt:lpstr>
      <vt:lpstr>'Pioneer Stab.Inwest.'!Obszar_wydruku</vt:lpstr>
      <vt:lpstr>'Portfel Aktywnej Alokacji '!Obszar_wydruku</vt:lpstr>
      <vt:lpstr>'Portfel ARR'!Obszar_wydruku</vt:lpstr>
      <vt:lpstr>'Portfel ARW'!Obszar_wydruku</vt:lpstr>
      <vt:lpstr>'Portfel Dynamiczny '!Obszar_wydruku</vt:lpstr>
      <vt:lpstr>'Portfel OZ'!Obszar_wydruku</vt:lpstr>
      <vt:lpstr>'Portfel Stabilnego Wzrostu'!Obszar_wydruku</vt:lpstr>
      <vt:lpstr>'PZU AK'!Obszar_wydruku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G'!Obszar_wydruku</vt:lpstr>
      <vt:lpstr>'Quercus OK'!Obszar_wydruku</vt:lpstr>
      <vt:lpstr>'Quercus Sh'!Obszar_wydruku</vt:lpstr>
      <vt:lpstr>'Quercus St'!Obszar_wydruku</vt:lpstr>
      <vt:lpstr>'Schroder ISF EE'!Obszar_wydruku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'Templeton GB'!Obszar_wydruku</vt:lpstr>
      <vt:lpstr>'Templeton GTR'!Obszar_wydruku</vt:lpstr>
      <vt:lpstr>'UniKorona Akcje'!Obszar_wydruku</vt:lpstr>
      <vt:lpstr>UniLokata!Obszar_wydruku</vt:lpstr>
      <vt:lpstr>'Zabezpieczony - Dalekiego Wsch.'!Obszar_wydruku</vt:lpstr>
      <vt:lpstr>'Zabezpieczony - Rynku Polskiego'!Obszar_wydruku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ikrasnodebska</cp:lastModifiedBy>
  <cp:lastPrinted>2015-02-02T16:54:01Z</cp:lastPrinted>
  <dcterms:created xsi:type="dcterms:W3CDTF">2012-07-31T14:09:53Z</dcterms:created>
  <dcterms:modified xsi:type="dcterms:W3CDTF">2016-07-07T06:49:35Z</dcterms:modified>
</cp:coreProperties>
</file>